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8_{01BAAE69-C803-4B8C-B748-7F6738BDA21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グランド配置図" sheetId="32" r:id="rId6"/>
    <sheet name="ﾃﾞｰﾀﾃｰﾌﾞﾙ" sheetId="14" r:id="rId7"/>
  </sheets>
  <definedNames>
    <definedName name="HTML_CodePage" hidden="1">932</definedName>
    <definedName name="HTML_Control" localSheetId="5" hidden="1">{"'日程表'!$B$2:$P$36"}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8" i="30" l="1"/>
  <c r="E40" i="30"/>
  <c r="E39" i="30"/>
  <c r="H38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<sst xmlns="http://schemas.openxmlformats.org/spreadsheetml/2006/main" count="375" uniqueCount="196">
  <si>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</si>
  <si>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</si>
  <si>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</si>
  <si>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</si>
  <si>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</si>
  <si>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</si>
  <si>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</si>
  <si>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</si>
  <si>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</si>
  <si>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</si>
  <si>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</si>
  <si>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</si>
  <si>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</si>
  <si>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</si>
  <si>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</si>
  <si>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</si>
  <si>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</si>
  <si>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</si>
  <si>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</si>
  <si>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</si>
  <si>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</si>
  <si>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</si>
  <si>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</si>
  <si>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</si>
  <si>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</si>
  <si>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</si>
  <si>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</si>
  <si>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◇試合時間は１５分ー５分ー１５分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</si>
  <si>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</si>
  <si>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</si>
  <si>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</si>
  <si>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</si>
  <si>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</si>
  <si>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</si>
  <si>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</si>
  <si>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</si>
  <si>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</si>
  <si>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</si>
  <si>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</si>
  <si>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</si>
  <si>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</si>
  <si>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</si>
  <si>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</si>
  <si>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</si>
  <si>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</si>
  <si>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</si>
  <si>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</si>
  <si>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</si>
  <si>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</si>
  <si>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</si>
  <si>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</si>
  <si>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</si>
  <si>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</si>
  <si>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</si>
  <si>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</si>
  <si>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</si>
  <si>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</si>
  <si>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</si>
  <si>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</si>
  <si>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</si>
  <si>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</si>
  <si>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</si>
  <si>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</si>
  <si>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</si>
  <si>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</si>
  <si>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</si>
  <si>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</si>
  <si>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</si>
  <si>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</si>
  <si>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</si>
  <si>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</si>
  <si>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</si>
  <si>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</si>
  <si>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</si>
  <si>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</si>
  <si>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</si>
  <si>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</si>
  <si>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</si>
  <si>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</si>
  <si>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</si>
  <si>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</si>
  <si>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</si>
  <si>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</si>
  <si>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</si>
  <si>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</si>
  <si>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</si>
  <si>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</si>
  <si>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</si>
  <si>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</si>
  <si>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</si>
  <si>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</si>
  <si>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</si>
  <si>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</si>
  <si>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</si>
  <si>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</si>
  <si>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</si>
  <si>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</si>
  <si>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</si>
  <si>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</si>
  <si>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</si>
  <si>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</si>
  <si>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</si>
  <si>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</si>
  <si>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</si>
  <si>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</si>
  <si>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</si>
  <si>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</si>
  <si>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</si>
  <si>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</si>
  <si>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</si>
  <si>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</si>
  <si>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</si>
  <si>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</si>
  <si>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</si>
  <si>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</si>
  <si>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</si>
  <si>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</si>
  <si>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</si>
  <si>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</si>
  <si>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</si>
  <si>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</si>
  <si>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</si>
  <si>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</si>
  <si>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</si>
  <si>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</si>
  <si>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</si>
  <si>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</si>
  <si>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</si>
  <si>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</si>
  <si>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</si>
  <si>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</si>
  <si>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</si>
  <si>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</si>
  <si>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</si>
  <si>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</si>
  <si>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</si>
  <si>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</si>
  <si>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</si>
  <si>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</si>
  <si>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</si>
  <si>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</si>
  <si>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</si>
  <si>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</si>
  <si>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</si>
  <si>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</si>
  <si>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北播衛生公園
　スポーツ広場</t>
    <rPh sb="0" eb="1">
      <t>ホク</t>
    </rPh>
    <rPh sb="1" eb="2">
      <t>バン</t>
    </rPh>
    <rPh sb="2" eb="4">
      <t>エイセイ</t>
    </rPh>
    <rPh sb="4" eb="6">
      <t>コウエン</t>
    </rPh>
    <rPh sb="12" eb="14">
      <t>ヒロバ</t>
    </rPh>
    <phoneticPr fontId="3"/>
  </si>
  <si>
    <t>最徐行！</t>
    <rPh sb="0" eb="1">
      <t>サイ</t>
    </rPh>
    <rPh sb="1" eb="3">
      <t>ジョコウ</t>
    </rPh>
    <phoneticPr fontId="3"/>
  </si>
  <si>
    <t>管理事務所</t>
    <rPh sb="0" eb="2">
      <t>カンリ</t>
    </rPh>
    <rPh sb="2" eb="4">
      <t>ジム</t>
    </rPh>
    <rPh sb="4" eb="5">
      <t>ショ</t>
    </rPh>
    <phoneticPr fontId="3"/>
  </si>
  <si>
    <t>バック駐車厳禁！</t>
    <rPh sb="3" eb="5">
      <t>チュウシャ</t>
    </rPh>
    <rPh sb="5" eb="7">
      <t>ゲンキン</t>
    </rPh>
    <phoneticPr fontId="3"/>
  </si>
  <si>
    <t>トイレ</t>
    <phoneticPr fontId="3"/>
  </si>
  <si>
    <t>アイドリング厳禁！</t>
    <rPh sb="6" eb="8">
      <t>ゲンキン</t>
    </rPh>
    <phoneticPr fontId="3"/>
  </si>
  <si>
    <t>建物周囲進入禁止</t>
    <rPh sb="0" eb="2">
      <t>タテモノ</t>
    </rPh>
    <rPh sb="2" eb="4">
      <t>シュウイ</t>
    </rPh>
    <rPh sb="4" eb="6">
      <t>シンニュウ</t>
    </rPh>
    <rPh sb="6" eb="8">
      <t>キンシ</t>
    </rPh>
    <phoneticPr fontId="3"/>
  </si>
  <si>
    <t>P</t>
    <phoneticPr fontId="3"/>
  </si>
  <si>
    <t>喫煙はココのみ！</t>
    <rPh sb="0" eb="2">
      <t>キツエン</t>
    </rPh>
    <phoneticPr fontId="3"/>
  </si>
  <si>
    <t>（マーカー）で囲われたエリアは、大会役員、選手、指導者（３名以内）、その他特別に許可された者以外、立ち入らないでください。）</t>
    <rPh sb="7" eb="8">
      <t>カコ</t>
    </rPh>
    <rPh sb="16" eb="18">
      <t>タイカイ</t>
    </rPh>
    <rPh sb="18" eb="20">
      <t>ヤクイン</t>
    </rPh>
    <rPh sb="21" eb="23">
      <t>センシュ</t>
    </rPh>
    <rPh sb="24" eb="27">
      <t>シドウシャ</t>
    </rPh>
    <rPh sb="29" eb="30">
      <t>メイ</t>
    </rPh>
    <rPh sb="30" eb="32">
      <t>イナイ</t>
    </rPh>
    <rPh sb="36" eb="37">
      <t>タ</t>
    </rPh>
    <rPh sb="37" eb="39">
      <t>トクベツ</t>
    </rPh>
    <rPh sb="40" eb="42">
      <t>キョカ</t>
    </rPh>
    <rPh sb="45" eb="46">
      <t>モノ</t>
    </rPh>
    <rPh sb="46" eb="48">
      <t>イガイ</t>
    </rPh>
    <rPh sb="49" eb="50">
      <t>タ</t>
    </rPh>
    <rPh sb="51" eb="52">
      <t>ハイ</t>
    </rPh>
    <phoneticPr fontId="3"/>
  </si>
  <si>
    <r>
      <t>トイレ</t>
    </r>
    <r>
      <rPr>
        <sz val="11"/>
        <rFont val="ＭＳ Ｐゴシック"/>
        <family val="3"/>
        <charset val="128"/>
      </rPr>
      <t xml:space="preserve">
水道</t>
    </r>
    <rPh sb="4" eb="6">
      <t>スイドウ</t>
    </rPh>
    <phoneticPr fontId="3"/>
  </si>
  <si>
    <t>芝生養生のためシート禁止</t>
  </si>
  <si>
    <t>本部</t>
    <rPh sb="0" eb="2">
      <t>ホンブ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</si>
  <si>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</si>
  <si>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北摂</t>
    <rPh sb="0" eb="2">
      <t>ホクセツ</t>
    </rPh>
    <phoneticPr fontId="3"/>
  </si>
  <si>
    <t>北播磨</t>
    <rPh sb="0" eb="3">
      <t>キタハリマ</t>
    </rPh>
    <phoneticPr fontId="3"/>
  </si>
  <si>
    <t>旭FCジュニア</t>
    <rPh sb="0" eb="1">
      <t>アサヒ</t>
    </rPh>
    <phoneticPr fontId="3"/>
  </si>
  <si>
    <t>旭FCジュニア　監督</t>
    <rPh sb="0" eb="1">
      <t>アサヒ</t>
    </rPh>
    <rPh sb="8" eb="10">
      <t>カントク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</si>
  <si>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</si>
  <si>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>黄色のマークにて保護者観戦お願いします。ゴール裏はなるべく避けて静観でお願いします。</t>
    <rPh sb="0" eb="2">
      <t>キイロ</t>
    </rPh>
    <rPh sb="8" eb="11">
      <t>ホゴシャ</t>
    </rPh>
    <rPh sb="11" eb="13">
      <t>カンセン</t>
    </rPh>
    <rPh sb="14" eb="15">
      <t>ネガ</t>
    </rPh>
    <rPh sb="23" eb="24">
      <t>ウラ</t>
    </rPh>
    <rPh sb="29" eb="30">
      <t>サ</t>
    </rPh>
    <rPh sb="32" eb="34">
      <t>セイカン</t>
    </rPh>
    <rPh sb="36" eb="37">
      <t>ネガ</t>
    </rPh>
    <phoneticPr fontId="3"/>
  </si>
  <si>
    <t>神戸</t>
    <rPh sb="0" eb="2">
      <t>コウベ</t>
    </rPh>
    <phoneticPr fontId="3"/>
  </si>
  <si>
    <t>大会登録費　￥５,000円(当日、徴収します)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</si>
  <si>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asahi cup 2022</t>
    <phoneticPr fontId="3"/>
  </si>
  <si>
    <t>北播衛生グランド</t>
    <rPh sb="0" eb="4">
      <t>ホクバンエイセイ</t>
    </rPh>
    <phoneticPr fontId="3"/>
  </si>
  <si>
    <t>15-5-15</t>
    <phoneticPr fontId="3"/>
  </si>
  <si>
    <t>入口側（建物側）　　　　Aコート</t>
    <rPh sb="0" eb="2">
      <t>イリグチ</t>
    </rPh>
    <rPh sb="2" eb="3">
      <t>ガワ</t>
    </rPh>
    <rPh sb="4" eb="6">
      <t>タテモノ</t>
    </rPh>
    <rPh sb="6" eb="7">
      <t>ガワ</t>
    </rPh>
    <phoneticPr fontId="3"/>
  </si>
  <si>
    <t>奥側（川側）　　　　　Bコート</t>
    <rPh sb="0" eb="1">
      <t>オク</t>
    </rPh>
    <rPh sb="1" eb="2">
      <t>ガワ</t>
    </rPh>
    <rPh sb="3" eb="4">
      <t>カワ</t>
    </rPh>
    <rPh sb="4" eb="5">
      <t>ガワ</t>
    </rPh>
    <phoneticPr fontId="3"/>
  </si>
  <si>
    <t>SVIC　FA</t>
    <phoneticPr fontId="3"/>
  </si>
  <si>
    <t>北播磨</t>
    <phoneticPr fontId="3"/>
  </si>
  <si>
    <t>末広SC</t>
    <rPh sb="0" eb="2">
      <t>スエヒロ</t>
    </rPh>
    <phoneticPr fontId="3"/>
  </si>
  <si>
    <t>多井畑FC</t>
    <rPh sb="0" eb="1">
      <t>タ</t>
    </rPh>
    <rPh sb="1" eb="2">
      <t>イ</t>
    </rPh>
    <rPh sb="2" eb="3">
      <t>ハタ</t>
    </rPh>
    <phoneticPr fontId="3"/>
  </si>
  <si>
    <t>エスペランサFC</t>
    <phoneticPr fontId="3"/>
  </si>
  <si>
    <t>長尾WFC</t>
    <rPh sb="0" eb="2">
      <t>ナガオ</t>
    </rPh>
    <phoneticPr fontId="3"/>
  </si>
  <si>
    <t>社FCジュニアA</t>
    <rPh sb="0" eb="1">
      <t>ヤシロ</t>
    </rPh>
    <phoneticPr fontId="3"/>
  </si>
  <si>
    <t>社FCジュニアB</t>
    <rPh sb="0" eb="1">
      <t>ヤシロ</t>
    </rPh>
    <phoneticPr fontId="3"/>
  </si>
  <si>
    <t>センアーノ神戸ムーブ</t>
    <rPh sb="5" eb="7">
      <t>コウベ</t>
    </rPh>
    <phoneticPr fontId="3"/>
  </si>
  <si>
    <t>センアーノ神戸ドリーム</t>
    <rPh sb="5" eb="7">
      <t>コウベ</t>
    </rPh>
    <phoneticPr fontId="3"/>
  </si>
  <si>
    <t>M.SERIOFC</t>
    <phoneticPr fontId="3"/>
  </si>
  <si>
    <t>SVIC　FA</t>
    <phoneticPr fontId="3"/>
  </si>
  <si>
    <t>やまてSC</t>
    <phoneticPr fontId="3"/>
  </si>
  <si>
    <t>旭FCジュニア</t>
    <rPh sb="0" eb="1">
      <t>アサヒ</t>
    </rPh>
    <phoneticPr fontId="3"/>
  </si>
  <si>
    <t>明石</t>
    <rPh sb="0" eb="2">
      <t>アカシ</t>
    </rPh>
    <phoneticPr fontId="3"/>
  </si>
  <si>
    <t>社FCジュニア　A</t>
    <rPh sb="0" eb="1">
      <t>ヤシロ</t>
    </rPh>
    <phoneticPr fontId="3"/>
  </si>
  <si>
    <t>社FCジュニアB</t>
    <rPh sb="0" eb="1">
      <t>ヤシロ</t>
    </rPh>
    <phoneticPr fontId="3"/>
  </si>
  <si>
    <t>M.SERIOFC</t>
    <phoneticPr fontId="3"/>
  </si>
  <si>
    <t>センアーノ神戸ムーブ</t>
    <phoneticPr fontId="3"/>
  </si>
  <si>
    <t>センアーノ神戸ドリーム</t>
    <phoneticPr fontId="3"/>
  </si>
  <si>
    <t>多井畑FC</t>
    <rPh sb="0" eb="2">
      <t>タイ</t>
    </rPh>
    <rPh sb="2" eb="3">
      <t>ハタ</t>
    </rPh>
    <phoneticPr fontId="3"/>
  </si>
  <si>
    <t>末広FC</t>
    <rPh sb="0" eb="2">
      <t>スエヒロ</t>
    </rPh>
    <phoneticPr fontId="3"/>
  </si>
  <si>
    <t>明石</t>
    <rPh sb="0" eb="2">
      <t>アカシ</t>
    </rPh>
    <phoneticPr fontId="3"/>
  </si>
  <si>
    <t>U-9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</si>
</sst>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4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  <font>
      <sz val="20"/>
      <name val="HG創英角ｺﾞｼｯｸUB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4"/>
      <name val="HGS創英角ﾎﾟｯﾌﾟ体"/>
      <family val="3"/>
      <charset val="128"/>
    </font>
    <font>
      <sz val="11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/>
      <right/>
      <top/>
      <bottom/>
      <diagonal style="thick">
        <color indexed="64"/>
      </diagonal>
    </border>
    <border diagonalUp="1" diagonalDown="1">
      <left/>
      <right/>
      <top/>
      <bottom/>
      <diagonal style="medium">
        <color indexed="64"/>
      </diagonal>
    </border>
    <border>
      <left/>
      <right style="mediumDashed">
        <color indexed="64"/>
      </right>
      <top/>
      <bottom/>
      <diagonal/>
    </border>
    <border>
      <left/>
      <right/>
      <top/>
      <bottom style="mediumDashed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358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Alignment="1">
      <alignment horizontal="centerContinuous" vertical="center"/>
    </xf>
    <xf numFmtId="0" fontId="2" fillId="0" borderId="0" xfId="17"/>
    <xf numFmtId="0" fontId="0" fillId="0" borderId="2" xfId="0" applyBorder="1" applyAlignment="1">
      <alignment horizontal="center" vertical="center"/>
    </xf>
    <xf numFmtId="0" fontId="2" fillId="0" borderId="3" xfId="17" applyBorder="1" applyAlignment="1">
      <alignment horizontal="center" vertical="center" shrinkToFit="1"/>
    </xf>
    <xf numFmtId="0" fontId="2" fillId="0" borderId="4" xfId="17" applyBorder="1" applyAlignment="1">
      <alignment horizontal="center" vertical="center" shrinkToFit="1"/>
    </xf>
    <xf numFmtId="0" fontId="3" fillId="0" borderId="4" xfId="17" applyFont="1" applyBorder="1" applyAlignment="1">
      <alignment horizontal="center" vertical="center" shrinkToFit="1"/>
    </xf>
    <xf numFmtId="0" fontId="5" fillId="0" borderId="5" xfId="17" applyFont="1" applyBorder="1" applyAlignment="1">
      <alignment horizontal="center" vertical="center" shrinkToFit="1"/>
    </xf>
    <xf numFmtId="0" fontId="2" fillId="0" borderId="6" xfId="17" applyBorder="1" applyAlignment="1">
      <alignment horizontal="center" vertical="center" shrinkToFit="1"/>
    </xf>
    <xf numFmtId="0" fontId="2" fillId="0" borderId="0" xfId="17" applyAlignment="1">
      <alignment horizontal="center" vertical="center"/>
    </xf>
    <xf numFmtId="0" fontId="12" fillId="0" borderId="3" xfId="17" applyFont="1" applyBorder="1" applyAlignment="1">
      <alignment horizontal="center" vertical="center" shrinkToFit="1"/>
    </xf>
    <xf numFmtId="0" fontId="14" fillId="0" borderId="7" xfId="17" applyFont="1" applyBorder="1" applyAlignment="1">
      <alignment horizontal="centerContinuous" vertical="center" shrinkToFit="1"/>
    </xf>
    <xf numFmtId="0" fontId="14" fillId="0" borderId="4" xfId="17" applyFont="1" applyBorder="1" applyAlignment="1">
      <alignment horizontal="centerContinuous" vertical="center" shrinkToFit="1"/>
    </xf>
    <xf numFmtId="0" fontId="14" fillId="0" borderId="8" xfId="17" applyFont="1" applyBorder="1" applyAlignment="1">
      <alignment horizontal="centerContinuous" vertical="center" shrinkToFit="1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Alignment="1">
      <alignment horizontal="left" indent="1"/>
    </xf>
    <xf numFmtId="0" fontId="19" fillId="0" borderId="0" xfId="5" applyFo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Border="1" applyAlignment="1">
      <alignment horizontal="left" vertical="center" shrinkToFit="1"/>
    </xf>
    <xf numFmtId="0" fontId="15" fillId="0" borderId="40" xfId="17" applyFont="1" applyBorder="1" applyAlignment="1">
      <alignment horizontal="center" vertical="center" shrinkToFit="1"/>
    </xf>
    <xf numFmtId="0" fontId="12" fillId="0" borderId="40" xfId="17" applyFont="1" applyBorder="1" applyAlignment="1">
      <alignment horizontal="center" vertical="center" shrinkToFit="1"/>
    </xf>
    <xf numFmtId="0" fontId="13" fillId="0" borderId="17" xfId="17" applyFont="1" applyBorder="1" applyAlignment="1">
      <alignment horizontal="left" vertical="center" shrinkToFit="1"/>
    </xf>
    <xf numFmtId="0" fontId="6" fillId="2" borderId="41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13" fillId="0" borderId="11" xfId="17" applyFont="1" applyBorder="1" applyAlignment="1">
      <alignment horizontal="center" vertical="center" shrinkToFit="1"/>
    </xf>
    <xf numFmtId="0" fontId="13" fillId="0" borderId="12" xfId="17" applyFont="1" applyBorder="1" applyAlignment="1">
      <alignment horizontal="center" vertical="center" shrinkToFit="1"/>
    </xf>
    <xf numFmtId="0" fontId="13" fillId="0" borderId="46" xfId="17" applyFont="1" applyBorder="1" applyAlignment="1">
      <alignment horizontal="center" vertical="center" shrinkToFit="1"/>
    </xf>
    <xf numFmtId="0" fontId="2" fillId="0" borderId="47" xfId="17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2" fillId="0" borderId="0" xfId="3" applyAlignment="1">
      <alignment horizontal="center" vertical="center" shrinkToFit="1"/>
    </xf>
    <xf numFmtId="0" fontId="19" fillId="0" borderId="0" xfId="3" applyFont="1" applyAlignment="1">
      <alignment horizontal="left" vertical="center" indent="1" shrinkToFit="1"/>
    </xf>
    <xf numFmtId="0" fontId="29" fillId="0" borderId="0" xfId="3" applyFont="1" applyAlignment="1">
      <alignment horizontal="left" vertical="center"/>
    </xf>
    <xf numFmtId="0" fontId="29" fillId="0" borderId="0" xfId="3" applyFont="1" applyAlignment="1">
      <alignment horizontal="left" vertical="center" shrinkToFit="1"/>
    </xf>
    <xf numFmtId="0" fontId="4" fillId="0" borderId="0" xfId="17" applyFont="1" applyAlignment="1">
      <alignment horizontal="lef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>
      <alignment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7" fillId="2" borderId="23" xfId="0" applyFont="1" applyFill="1" applyBorder="1" applyAlignment="1">
      <alignment horizontal="center" vertical="center" shrinkToFit="1"/>
    </xf>
    <xf numFmtId="0" fontId="2" fillId="0" borderId="0" xfId="4"/>
    <xf numFmtId="0" fontId="5" fillId="0" borderId="48" xfId="0" applyFont="1" applyBorder="1" applyAlignment="1">
      <alignment horizontal="center" vertical="center" shrinkToFit="1"/>
    </xf>
    <xf numFmtId="0" fontId="7" fillId="2" borderId="24" xfId="0" applyFont="1" applyFill="1" applyBorder="1" applyAlignment="1">
      <alignment horizontal="center" vertical="center" shrinkToFit="1"/>
    </xf>
    <xf numFmtId="0" fontId="7" fillId="2" borderId="49" xfId="0" applyFont="1" applyFill="1" applyBorder="1" applyAlignment="1">
      <alignment horizontal="center" vertical="center" shrinkToFit="1"/>
    </xf>
    <xf numFmtId="0" fontId="6" fillId="2" borderId="26" xfId="0" applyFont="1" applyFill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11" fillId="0" borderId="51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 shrinkToFit="1"/>
    </xf>
    <xf numFmtId="0" fontId="7" fillId="2" borderId="26" xfId="0" applyFont="1" applyFill="1" applyBorder="1" applyAlignment="1">
      <alignment horizontal="center" vertical="center" shrinkToFit="1"/>
    </xf>
    <xf numFmtId="0" fontId="7" fillId="2" borderId="28" xfId="0" applyFont="1" applyFill="1" applyBorder="1" applyAlignment="1">
      <alignment horizontal="center" vertical="center" shrinkToFit="1"/>
    </xf>
    <xf numFmtId="0" fontId="6" fillId="2" borderId="51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0" fontId="7" fillId="2" borderId="54" xfId="0" applyFont="1" applyFill="1" applyBorder="1" applyAlignment="1">
      <alignment horizontal="center" vertical="center" shrinkToFit="1"/>
    </xf>
    <xf numFmtId="0" fontId="7" fillId="2" borderId="43" xfId="0" applyFont="1" applyFill="1" applyBorder="1" applyAlignment="1">
      <alignment horizontal="center" vertical="center" shrinkToFit="1"/>
    </xf>
    <xf numFmtId="0" fontId="7" fillId="2" borderId="55" xfId="0" applyFont="1" applyFill="1" applyBorder="1" applyAlignment="1">
      <alignment horizontal="center" vertical="center" shrinkToFit="1"/>
    </xf>
    <xf numFmtId="0" fontId="2" fillId="0" borderId="0" xfId="17" applyAlignment="1">
      <alignment horizontal="center" vertical="center" shrinkToFit="1"/>
    </xf>
    <xf numFmtId="0" fontId="3" fillId="0" borderId="0" xfId="17" applyFont="1" applyAlignment="1">
      <alignment horizontal="center" vertical="center" shrinkToFit="1"/>
    </xf>
    <xf numFmtId="0" fontId="5" fillId="0" borderId="0" xfId="17" applyFont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17" applyFont="1" applyAlignment="1">
      <alignment horizontal="center" vertical="center" shrinkToFit="1"/>
    </xf>
    <xf numFmtId="0" fontId="6" fillId="0" borderId="56" xfId="0" applyFont="1" applyBorder="1" applyAlignment="1">
      <alignment horizontal="center" vertical="center"/>
    </xf>
    <xf numFmtId="0" fontId="31" fillId="0" borderId="0" xfId="0" applyFont="1" applyAlignment="1">
      <alignment vertical="center" shrinkToFit="1"/>
    </xf>
    <xf numFmtId="0" fontId="31" fillId="0" borderId="0" xfId="17" applyFont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Alignment="1">
      <alignment horizontal="right" vertical="center"/>
    </xf>
    <xf numFmtId="0" fontId="23" fillId="0" borderId="0" xfId="5" applyFont="1">
      <alignment vertical="center"/>
    </xf>
    <xf numFmtId="0" fontId="0" fillId="0" borderId="51" xfId="0" applyBorder="1">
      <alignment vertical="center"/>
    </xf>
    <xf numFmtId="0" fontId="0" fillId="0" borderId="33" xfId="0" applyBorder="1">
      <alignment vertical="center"/>
    </xf>
    <xf numFmtId="0" fontId="0" fillId="0" borderId="47" xfId="0" applyBorder="1">
      <alignment vertical="center"/>
    </xf>
    <xf numFmtId="0" fontId="0" fillId="0" borderId="32" xfId="0" applyBorder="1">
      <alignment vertical="center"/>
    </xf>
    <xf numFmtId="0" fontId="0" fillId="0" borderId="53" xfId="0" applyBorder="1">
      <alignment vertical="center"/>
    </xf>
    <xf numFmtId="0" fontId="0" fillId="0" borderId="34" xfId="0" applyBorder="1">
      <alignment vertical="center"/>
    </xf>
    <xf numFmtId="0" fontId="2" fillId="0" borderId="0" xfId="0" quotePrefix="1" applyFont="1" applyAlignment="1">
      <alignment horizontal="center" vertical="center"/>
    </xf>
    <xf numFmtId="0" fontId="2" fillId="0" borderId="57" xfId="0" applyFont="1" applyBorder="1" applyAlignment="1">
      <alignment vertical="top" wrapText="1"/>
    </xf>
    <xf numFmtId="0" fontId="0" fillId="0" borderId="51" xfId="0" applyBorder="1" applyAlignment="1">
      <alignment vertical="top"/>
    </xf>
    <xf numFmtId="0" fontId="0" fillId="0" borderId="53" xfId="0" applyBorder="1" applyAlignment="1">
      <alignment vertical="top"/>
    </xf>
    <xf numFmtId="0" fontId="0" fillId="0" borderId="5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57" xfId="0" applyBorder="1">
      <alignment vertical="center"/>
    </xf>
    <xf numFmtId="0" fontId="0" fillId="0" borderId="58" xfId="0" applyBorder="1">
      <alignment vertical="center"/>
    </xf>
    <xf numFmtId="0" fontId="0" fillId="0" borderId="58" xfId="0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Border="1" applyAlignment="1">
      <alignment horizontal="center" vertical="center"/>
    </xf>
    <xf numFmtId="0" fontId="0" fillId="0" borderId="1" xfId="0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Alignment="1">
      <alignment horizontal="right" vertical="center"/>
    </xf>
    <xf numFmtId="0" fontId="29" fillId="0" borderId="0" xfId="0" applyFont="1">
      <alignment vertical="center"/>
    </xf>
    <xf numFmtId="0" fontId="24" fillId="0" borderId="0" xfId="5" applyFont="1" applyAlignment="1">
      <alignment horizontal="right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12" xfId="3" applyFont="1" applyBorder="1" applyAlignment="1">
      <alignment horizontal="center" vertical="center" shrinkToFit="1"/>
    </xf>
    <xf numFmtId="0" fontId="0" fillId="0" borderId="1" xfId="3" applyFont="1" applyBorder="1" applyAlignment="1">
      <alignment horizontal="center" vertical="center" shrinkToFit="1"/>
    </xf>
    <xf numFmtId="0" fontId="36" fillId="0" borderId="0" xfId="4" applyFont="1"/>
    <xf numFmtId="0" fontId="2" fillId="0" borderId="0" xfId="7"/>
    <xf numFmtId="0" fontId="2" fillId="0" borderId="0" xfId="3">
      <alignment vertical="center"/>
    </xf>
    <xf numFmtId="0" fontId="2" fillId="0" borderId="76" xfId="3" applyBorder="1">
      <alignment vertical="center"/>
    </xf>
    <xf numFmtId="0" fontId="2" fillId="5" borderId="0" xfId="3" applyFill="1">
      <alignment vertical="center"/>
    </xf>
    <xf numFmtId="0" fontId="34" fillId="0" borderId="77" xfId="3" applyFont="1" applyBorder="1">
      <alignment vertical="center"/>
    </xf>
    <xf numFmtId="0" fontId="2" fillId="0" borderId="78" xfId="3" applyBorder="1">
      <alignment vertical="center"/>
    </xf>
    <xf numFmtId="0" fontId="2" fillId="0" borderId="79" xfId="3" applyBorder="1">
      <alignment vertical="center"/>
    </xf>
    <xf numFmtId="0" fontId="2" fillId="0" borderId="77" xfId="3" applyBorder="1">
      <alignment vertical="center"/>
    </xf>
    <xf numFmtId="0" fontId="2" fillId="0" borderId="80" xfId="3" applyBorder="1">
      <alignment vertical="center"/>
    </xf>
    <xf numFmtId="0" fontId="2" fillId="7" borderId="0" xfId="3" applyFill="1">
      <alignment vertical="center"/>
    </xf>
    <xf numFmtId="0" fontId="2" fillId="7" borderId="57" xfId="3" applyFill="1" applyBorder="1">
      <alignment vertical="center"/>
    </xf>
    <xf numFmtId="0" fontId="2" fillId="7" borderId="51" xfId="3" applyFill="1" applyBorder="1">
      <alignment vertical="center"/>
    </xf>
    <xf numFmtId="0" fontId="2" fillId="7" borderId="53" xfId="3" applyFill="1" applyBorder="1">
      <alignment vertical="center"/>
    </xf>
    <xf numFmtId="0" fontId="2" fillId="7" borderId="47" xfId="3" applyFill="1" applyBorder="1">
      <alignment vertical="center"/>
    </xf>
    <xf numFmtId="0" fontId="2" fillId="7" borderId="58" xfId="3" applyFill="1" applyBorder="1">
      <alignment vertical="center"/>
    </xf>
    <xf numFmtId="0" fontId="2" fillId="7" borderId="59" xfId="3" applyFill="1" applyBorder="1">
      <alignment vertical="center"/>
    </xf>
    <xf numFmtId="0" fontId="2" fillId="7" borderId="81" xfId="3" applyFill="1" applyBorder="1">
      <alignment vertical="center"/>
    </xf>
    <xf numFmtId="0" fontId="2" fillId="7" borderId="65" xfId="3" applyFill="1" applyBorder="1">
      <alignment vertical="center"/>
    </xf>
    <xf numFmtId="0" fontId="2" fillId="7" borderId="82" xfId="3" applyFill="1" applyBorder="1">
      <alignment vertical="center"/>
    </xf>
    <xf numFmtId="0" fontId="2" fillId="7" borderId="83" xfId="3" applyFill="1" applyBorder="1">
      <alignment vertical="center"/>
    </xf>
    <xf numFmtId="0" fontId="2" fillId="7" borderId="84" xfId="3" applyFill="1" applyBorder="1">
      <alignment vertical="center"/>
    </xf>
    <xf numFmtId="0" fontId="2" fillId="7" borderId="85" xfId="3" applyFill="1" applyBorder="1">
      <alignment vertical="center"/>
    </xf>
    <xf numFmtId="0" fontId="2" fillId="7" borderId="86" xfId="3" applyFill="1" applyBorder="1">
      <alignment vertical="center"/>
    </xf>
    <xf numFmtId="0" fontId="2" fillId="7" borderId="12" xfId="3" applyFill="1" applyBorder="1">
      <alignment vertical="center"/>
    </xf>
    <xf numFmtId="0" fontId="2" fillId="7" borderId="32" xfId="3" applyFill="1" applyBorder="1">
      <alignment vertical="center"/>
    </xf>
    <xf numFmtId="0" fontId="2" fillId="7" borderId="33" xfId="3" applyFill="1" applyBorder="1">
      <alignment vertical="center"/>
    </xf>
    <xf numFmtId="0" fontId="2" fillId="7" borderId="34" xfId="3" applyFill="1" applyBorder="1">
      <alignment vertical="center"/>
    </xf>
    <xf numFmtId="0" fontId="2" fillId="0" borderId="22" xfId="3" applyBorder="1">
      <alignment vertical="center"/>
    </xf>
    <xf numFmtId="0" fontId="2" fillId="0" borderId="20" xfId="3" applyBorder="1">
      <alignment vertical="center"/>
    </xf>
    <xf numFmtId="0" fontId="2" fillId="0" borderId="19" xfId="3" applyBorder="1">
      <alignment vertical="center"/>
    </xf>
    <xf numFmtId="0" fontId="2" fillId="0" borderId="18" xfId="3" applyBorder="1">
      <alignment vertical="center"/>
    </xf>
    <xf numFmtId="0" fontId="2" fillId="0" borderId="17" xfId="3" applyBorder="1">
      <alignment vertical="center"/>
    </xf>
    <xf numFmtId="0" fontId="2" fillId="0" borderId="16" xfId="3" applyBorder="1">
      <alignment vertical="center"/>
    </xf>
    <xf numFmtId="0" fontId="2" fillId="0" borderId="15" xfId="3" applyBorder="1">
      <alignment vertical="center"/>
    </xf>
    <xf numFmtId="0" fontId="2" fillId="0" borderId="21" xfId="3" applyBorder="1">
      <alignment vertical="center"/>
    </xf>
    <xf numFmtId="0" fontId="2" fillId="8" borderId="0" xfId="3" applyFill="1">
      <alignment vertical="center"/>
    </xf>
    <xf numFmtId="0" fontId="41" fillId="8" borderId="0" xfId="3" applyFont="1" applyFill="1">
      <alignment vertical="center"/>
    </xf>
    <xf numFmtId="0" fontId="42" fillId="8" borderId="0" xfId="3" applyFont="1" applyFill="1">
      <alignment vertical="center"/>
    </xf>
    <xf numFmtId="0" fontId="2" fillId="8" borderId="76" xfId="3" applyFill="1" applyBorder="1">
      <alignment vertical="center"/>
    </xf>
    <xf numFmtId="0" fontId="2" fillId="9" borderId="76" xfId="3" applyFill="1" applyBorder="1">
      <alignment vertical="center"/>
    </xf>
    <xf numFmtId="0" fontId="2" fillId="8" borderId="80" xfId="3" applyFill="1" applyBorder="1">
      <alignment vertical="center"/>
    </xf>
    <xf numFmtId="0" fontId="29" fillId="10" borderId="1" xfId="0" applyFont="1" applyFill="1" applyBorder="1" applyAlignment="1">
      <alignment horizontal="left" vertical="center" shrinkToFit="1"/>
    </xf>
    <xf numFmtId="0" fontId="29" fillId="8" borderId="1" xfId="3" applyFont="1" applyFill="1" applyBorder="1" applyAlignment="1">
      <alignment horizontal="left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49" fontId="19" fillId="0" borderId="0" xfId="5" applyNumberFormat="1" applyFont="1" applyAlignment="1">
      <alignment horizontal="center" vertical="center"/>
    </xf>
    <xf numFmtId="0" fontId="19" fillId="0" borderId="0" xfId="5" applyFont="1" applyAlignment="1">
      <alignment horizontal="left" vertical="center"/>
    </xf>
    <xf numFmtId="0" fontId="29" fillId="0" borderId="0" xfId="3" applyFont="1" applyAlignment="1">
      <alignment vertical="center" shrinkToFit="1"/>
    </xf>
    <xf numFmtId="6" fontId="19" fillId="0" borderId="0" xfId="5" applyNumberFormat="1" applyFont="1" applyAlignment="1">
      <alignment horizontal="left" vertical="center"/>
    </xf>
    <xf numFmtId="0" fontId="19" fillId="0" borderId="0" xfId="5" applyFont="1" applyAlignment="1">
      <alignment horizontal="left" vertical="center" wrapText="1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0" fontId="22" fillId="0" borderId="0" xfId="6" applyFont="1" applyAlignment="1">
      <alignment horizontal="center" vertical="center" wrapText="1" shrinkToFit="1"/>
    </xf>
    <xf numFmtId="0" fontId="24" fillId="0" borderId="0" xfId="5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2" fillId="0" borderId="57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0" fillId="0" borderId="47" xfId="0" applyFont="1" applyBorder="1" applyAlignment="1">
      <alignment horizontal="center" vertical="center" textRotation="255" wrapText="1"/>
    </xf>
    <xf numFmtId="0" fontId="10" fillId="0" borderId="58" xfId="0" applyFont="1" applyBorder="1" applyAlignment="1">
      <alignment horizontal="center" vertical="center" textRotation="255"/>
    </xf>
    <xf numFmtId="0" fontId="10" fillId="0" borderId="47" xfId="0" applyFont="1" applyBorder="1" applyAlignment="1">
      <alignment horizontal="center" vertical="center" textRotation="255"/>
    </xf>
    <xf numFmtId="0" fontId="10" fillId="0" borderId="32" xfId="0" applyFont="1" applyBorder="1" applyAlignment="1">
      <alignment horizontal="center" vertical="center" textRotation="255"/>
    </xf>
    <xf numFmtId="0" fontId="10" fillId="0" borderId="34" xfId="0" applyFont="1" applyBorder="1" applyAlignment="1">
      <alignment horizontal="center" vertical="center" textRotation="255"/>
    </xf>
    <xf numFmtId="0" fontId="4" fillId="0" borderId="0" xfId="17" applyFont="1" applyAlignment="1">
      <alignment horizontal="center" vertical="center"/>
    </xf>
    <xf numFmtId="0" fontId="6" fillId="0" borderId="32" xfId="0" applyFont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  <xf numFmtId="0" fontId="34" fillId="5" borderId="0" xfId="3" applyFont="1" applyFill="1" applyAlignment="1">
      <alignment vertical="center" textRotation="180" shrinkToFit="1"/>
    </xf>
    <xf numFmtId="0" fontId="34" fillId="0" borderId="0" xfId="0" applyFont="1" applyAlignment="1">
      <alignment vertical="center" textRotation="180" shrinkToFit="1"/>
    </xf>
    <xf numFmtId="0" fontId="9" fillId="7" borderId="22" xfId="3" applyFont="1" applyFill="1" applyBorder="1" applyAlignment="1">
      <alignment horizontal="center" vertical="center" textRotation="255"/>
    </xf>
    <xf numFmtId="0" fontId="9" fillId="7" borderId="21" xfId="3" applyFont="1" applyFill="1" applyBorder="1" applyAlignment="1">
      <alignment horizontal="center" vertical="center" textRotation="255"/>
    </xf>
    <xf numFmtId="0" fontId="9" fillId="7" borderId="20" xfId="3" applyFont="1" applyFill="1" applyBorder="1" applyAlignment="1">
      <alignment horizontal="center" vertical="center" textRotation="255"/>
    </xf>
    <xf numFmtId="0" fontId="9" fillId="7" borderId="19" xfId="3" applyFont="1" applyFill="1" applyBorder="1" applyAlignment="1">
      <alignment horizontal="center" vertical="center" textRotation="255"/>
    </xf>
    <xf numFmtId="0" fontId="9" fillId="7" borderId="0" xfId="3" applyFont="1" applyFill="1" applyAlignment="1">
      <alignment horizontal="center" vertical="center" textRotation="255"/>
    </xf>
    <xf numFmtId="0" fontId="9" fillId="7" borderId="18" xfId="3" applyFont="1" applyFill="1" applyBorder="1" applyAlignment="1">
      <alignment horizontal="center" vertical="center" textRotation="255"/>
    </xf>
    <xf numFmtId="0" fontId="9" fillId="7" borderId="17" xfId="3" applyFont="1" applyFill="1" applyBorder="1" applyAlignment="1">
      <alignment horizontal="center" vertical="center" textRotation="255"/>
    </xf>
    <xf numFmtId="0" fontId="9" fillId="7" borderId="16" xfId="3" applyFont="1" applyFill="1" applyBorder="1" applyAlignment="1">
      <alignment horizontal="center" vertical="center" textRotation="255"/>
    </xf>
    <xf numFmtId="0" fontId="9" fillId="7" borderId="15" xfId="3" applyFont="1" applyFill="1" applyBorder="1" applyAlignment="1">
      <alignment horizontal="center" vertical="center" textRotation="255"/>
    </xf>
    <xf numFmtId="0" fontId="38" fillId="0" borderId="0" xfId="3" applyFont="1" applyAlignment="1">
      <alignment horizontal="right" vertical="center"/>
    </xf>
    <xf numFmtId="0" fontId="2" fillId="0" borderId="74" xfId="3" applyBorder="1" applyAlignment="1">
      <alignment horizontal="center" vertical="center"/>
    </xf>
    <xf numFmtId="0" fontId="38" fillId="5" borderId="0" xfId="3" applyFont="1" applyFill="1" applyAlignment="1">
      <alignment horizontal="center" vertical="center" textRotation="255"/>
    </xf>
    <xf numFmtId="0" fontId="40" fillId="0" borderId="0" xfId="3" applyFont="1" applyAlignment="1">
      <alignment horizontal="center" vertical="center"/>
    </xf>
    <xf numFmtId="0" fontId="40" fillId="5" borderId="0" xfId="3" applyFont="1" applyFill="1" applyAlignment="1">
      <alignment horizontal="center" vertical="center"/>
    </xf>
    <xf numFmtId="0" fontId="39" fillId="4" borderId="75" xfId="3" applyFont="1" applyFill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0" xfId="3" applyAlignment="1">
      <alignment horizontal="center" vertical="center"/>
    </xf>
    <xf numFmtId="0" fontId="38" fillId="6" borderId="0" xfId="3" applyFont="1" applyFill="1" applyAlignment="1">
      <alignment horizontal="center" vertical="center" textRotation="255"/>
    </xf>
    <xf numFmtId="0" fontId="28" fillId="0" borderId="0" xfId="3" applyFont="1" applyAlignment="1">
      <alignment horizontal="center" vertical="center"/>
    </xf>
    <xf numFmtId="0" fontId="28" fillId="0" borderId="16" xfId="3" applyFont="1" applyBorder="1" applyAlignment="1">
      <alignment horizontal="center" vertical="center"/>
    </xf>
    <xf numFmtId="0" fontId="9" fillId="0" borderId="78" xfId="3" applyFont="1" applyBorder="1" applyAlignment="1">
      <alignment horizontal="center" vertical="top" textRotation="255" wrapText="1"/>
    </xf>
    <xf numFmtId="0" fontId="9" fillId="0" borderId="0" xfId="3" applyFont="1" applyAlignment="1">
      <alignment horizontal="center" vertical="top" textRotation="255" wrapText="1"/>
    </xf>
    <xf numFmtId="0" fontId="37" fillId="0" borderId="0" xfId="3" applyFont="1" applyAlignment="1">
      <alignment horizontal="left" vertical="top" wrapText="1"/>
    </xf>
    <xf numFmtId="0" fontId="28" fillId="0" borderId="22" xfId="3" applyFont="1" applyBorder="1" applyAlignment="1">
      <alignment horizontal="center" vertical="center" wrapText="1"/>
    </xf>
    <xf numFmtId="0" fontId="28" fillId="0" borderId="21" xfId="3" applyFont="1" applyBorder="1" applyAlignment="1">
      <alignment horizontal="center" vertical="center" wrapText="1"/>
    </xf>
    <xf numFmtId="0" fontId="28" fillId="0" borderId="20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6" xfId="3" applyFont="1" applyBorder="1" applyAlignment="1">
      <alignment horizontal="center" vertical="center" wrapText="1"/>
    </xf>
    <xf numFmtId="0" fontId="28" fillId="0" borderId="15" xfId="3" applyFont="1" applyBorder="1" applyAlignment="1">
      <alignment horizontal="center" vertical="center" wrapText="1"/>
    </xf>
    <xf numFmtId="0" fontId="38" fillId="0" borderId="0" xfId="3" applyFont="1" applyAlignment="1">
      <alignment horizontal="left" vertical="center"/>
    </xf>
    <xf numFmtId="0" fontId="29" fillId="10" borderId="1" xfId="3" applyFont="1" applyFill="1" applyBorder="1" applyAlignment="1">
      <alignment horizontal="left" vertical="center" shrinkToFit="1"/>
    </xf>
    <xf numFmtId="0" fontId="29" fillId="10" borderId="12" xfId="3" applyFont="1" applyFill="1" applyBorder="1" applyAlignment="1">
      <alignment horizontal="left" vertical="center" shrinkToFit="1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12</xdr:row>
      <xdr:rowOff>95250</xdr:rowOff>
    </xdr:from>
    <xdr:to>
      <xdr:col>7</xdr:col>
      <xdr:colOff>660400</xdr:colOff>
      <xdr:row>31</xdr:row>
      <xdr:rowOff>12700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2650"/>
          <a:ext cx="3175000" cy="3175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283845</xdr:colOff>
      <xdr:row>43</xdr:row>
      <xdr:rowOff>38100</xdr:rowOff>
    </xdr:from>
    <xdr:to>
      <xdr:col>10</xdr:col>
      <xdr:colOff>116209</xdr:colOff>
      <xdr:row>48</xdr:row>
      <xdr:rowOff>114300</xdr:rowOff>
    </xdr:to>
    <xdr:sp macro="" textlink="">
      <xdr:nvSpPr>
        <xdr:cNvPr id="5" name="WordArt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3845" y="7867650"/>
          <a:ext cx="6690364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>
    <xdr:from>
      <xdr:col>1</xdr:col>
      <xdr:colOff>666750</xdr:colOff>
      <xdr:row>0</xdr:row>
      <xdr:rowOff>133350</xdr:rowOff>
    </xdr:from>
    <xdr:to>
      <xdr:col>9</xdr:col>
      <xdr:colOff>571500</xdr:colOff>
      <xdr:row>11</xdr:row>
      <xdr:rowOff>38100</xdr:rowOff>
    </xdr:to>
    <xdr:sp macro="" textlink="">
      <xdr:nvSpPr>
        <xdr:cNvPr id="6" name="WordArt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350"/>
          <a:ext cx="5391150" cy="17907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>
            <a:buNone/>
          </a:pPr>
          <a:r>
            <a:rPr lang="en-US" altLang="ja-JP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asahi cup 2022</a:t>
          </a:r>
        </a:p>
        <a:p>
          <a:pPr algn="ctr" rtl="0">
            <a:buNone/>
          </a:pPr>
          <a:r>
            <a:rPr lang="ja-JP" altLang="en-US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　サッカー大会</a:t>
          </a:r>
        </a:p>
      </xdr:txBody>
    </xdr:sp>
    <xdr:clientData/>
  </xdr:twoCellAnchor>
  <xdr:twoCellAnchor>
    <xdr:from>
      <xdr:col>0</xdr:col>
      <xdr:colOff>438150</xdr:colOff>
      <xdr:row>25</xdr:row>
      <xdr:rowOff>19050</xdr:rowOff>
    </xdr:from>
    <xdr:to>
      <xdr:col>9</xdr:col>
      <xdr:colOff>325763</xdr:colOff>
      <xdr:row>37</xdr:row>
      <xdr:rowOff>76200</xdr:rowOff>
    </xdr:to>
    <xdr:sp macro="" textlink="">
      <xdr:nvSpPr>
        <xdr:cNvPr id="7" name="WordArt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4305300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228600</xdr:colOff>
      <xdr:row>12</xdr:row>
      <xdr:rowOff>47625</xdr:rowOff>
    </xdr:from>
    <xdr:to>
      <xdr:col>7</xdr:col>
      <xdr:colOff>676275</xdr:colOff>
      <xdr:row>31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E25C3AF-CCA5-4120-B10C-F78FDEC46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2105025"/>
          <a:ext cx="3190875" cy="3267075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25</xdr:row>
      <xdr:rowOff>9525</xdr:rowOff>
    </xdr:from>
    <xdr:to>
      <xdr:col>9</xdr:col>
      <xdr:colOff>316238</xdr:colOff>
      <xdr:row>37</xdr:row>
      <xdr:rowOff>66675</xdr:rowOff>
    </xdr:to>
    <xdr:sp macro="" textlink="">
      <xdr:nvSpPr>
        <xdr:cNvPr id="9" name="WordArt 7">
          <a:extLst>
            <a:ext uri="{FF2B5EF4-FFF2-40B4-BE49-F238E27FC236}">
              <a16:creationId xmlns:a16="http://schemas.microsoft.com/office/drawing/2014/main" id="{2068088B-BBD7-49AE-B2E9-064CE5F53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8625" y="4295775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5" name="Tre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6" name="Tre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" name="Tre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8" name="Tre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9" name="Tre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0" name="Tre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1" name="Tre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" name="Tre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3" name="Oval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4" name="Oval 1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48</xdr:col>
      <xdr:colOff>47625</xdr:colOff>
      <xdr:row>33</xdr:row>
      <xdr:rowOff>114300</xdr:rowOff>
    </xdr:from>
    <xdr:to>
      <xdr:col>49</xdr:col>
      <xdr:colOff>9525</xdr:colOff>
      <xdr:row>34</xdr:row>
      <xdr:rowOff>104775</xdr:rowOff>
    </xdr:to>
    <xdr:sp macro="" textlink="">
      <xdr:nvSpPr>
        <xdr:cNvPr id="30" name="Oval 28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5991225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40" name="Oval 56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41" name="Oval 59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42" name="Oval 6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43" name="Oval 6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44" name="Oval 6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45" name="Oval 63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46" name="Oval 6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47" name="Oval 65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48" name="Oval 66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49" name="Oval 6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50" name="Oval 68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51" name="Oval 69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52" name="Oval 70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53" name="Oval 7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54" name="Oval 72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55" name="Oval 73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56" name="Oval 7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57" name="Oval 7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58" name="Oval 7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59" name="Oval 7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60" name="Oval 80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61" name="Freeform 82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62" name="Oval 83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63" name="Freeform 8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25</xdr:col>
      <xdr:colOff>47625</xdr:colOff>
      <xdr:row>13</xdr:row>
      <xdr:rowOff>104775</xdr:rowOff>
    </xdr:from>
    <xdr:to>
      <xdr:col>29</xdr:col>
      <xdr:colOff>85725</xdr:colOff>
      <xdr:row>18</xdr:row>
      <xdr:rowOff>133350</xdr:rowOff>
    </xdr:to>
    <xdr:pic>
      <xdr:nvPicPr>
        <xdr:cNvPr id="66" name="Picture 86">
          <a:extLst>
            <a:ext uri="{FF2B5EF4-FFF2-40B4-BE49-F238E27FC236}">
              <a16:creationId xmlns:a16="http://schemas.microsoft.com/office/drawing/2014/main" id="{C13274D6-030F-4623-994B-4D3AED6E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962150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67" name="Line 1">
          <a:extLst>
            <a:ext uri="{FF2B5EF4-FFF2-40B4-BE49-F238E27FC236}">
              <a16:creationId xmlns:a16="http://schemas.microsoft.com/office/drawing/2014/main" id="{B6A31D94-C59D-489B-AB0D-2BB8B8424B73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68" name="Line 2">
          <a:extLst>
            <a:ext uri="{FF2B5EF4-FFF2-40B4-BE49-F238E27FC236}">
              <a16:creationId xmlns:a16="http://schemas.microsoft.com/office/drawing/2014/main" id="{6A3C0C6E-09BC-4F29-B862-0B9E6CC147A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69" name="Tree">
          <a:extLst>
            <a:ext uri="{FF2B5EF4-FFF2-40B4-BE49-F238E27FC236}">
              <a16:creationId xmlns:a16="http://schemas.microsoft.com/office/drawing/2014/main" id="{8C3FC30A-46D6-434A-BE8B-68A70F01157E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70" name="Tree">
          <a:extLst>
            <a:ext uri="{FF2B5EF4-FFF2-40B4-BE49-F238E27FC236}">
              <a16:creationId xmlns:a16="http://schemas.microsoft.com/office/drawing/2014/main" id="{726ED79B-955B-4509-A9A8-7D391979E80D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1" name="Tree">
          <a:extLst>
            <a:ext uri="{FF2B5EF4-FFF2-40B4-BE49-F238E27FC236}">
              <a16:creationId xmlns:a16="http://schemas.microsoft.com/office/drawing/2014/main" id="{742B725A-B7EB-4630-8A11-29517741B0BE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72" name="Tree">
          <a:extLst>
            <a:ext uri="{FF2B5EF4-FFF2-40B4-BE49-F238E27FC236}">
              <a16:creationId xmlns:a16="http://schemas.microsoft.com/office/drawing/2014/main" id="{86E5B9A0-4FBB-4B25-B0EB-36F74B4664A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73" name="Tree">
          <a:extLst>
            <a:ext uri="{FF2B5EF4-FFF2-40B4-BE49-F238E27FC236}">
              <a16:creationId xmlns:a16="http://schemas.microsoft.com/office/drawing/2014/main" id="{74FE2669-DF7E-4787-B35C-26A43AC51226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74" name="Tree">
          <a:extLst>
            <a:ext uri="{FF2B5EF4-FFF2-40B4-BE49-F238E27FC236}">
              <a16:creationId xmlns:a16="http://schemas.microsoft.com/office/drawing/2014/main" id="{5C7716F4-75C2-4A89-A2F6-E6F4C6ACA478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75" name="Tree">
          <a:extLst>
            <a:ext uri="{FF2B5EF4-FFF2-40B4-BE49-F238E27FC236}">
              <a16:creationId xmlns:a16="http://schemas.microsoft.com/office/drawing/2014/main" id="{270CA80C-2501-4D49-AB77-34A96FAB9C81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76" name="Tree">
          <a:extLst>
            <a:ext uri="{FF2B5EF4-FFF2-40B4-BE49-F238E27FC236}">
              <a16:creationId xmlns:a16="http://schemas.microsoft.com/office/drawing/2014/main" id="{501806CF-C1CD-4E3B-BC87-6D05B126855C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77" name="Oval 11">
          <a:extLst>
            <a:ext uri="{FF2B5EF4-FFF2-40B4-BE49-F238E27FC236}">
              <a16:creationId xmlns:a16="http://schemas.microsoft.com/office/drawing/2014/main" id="{F5E157A1-3674-4F6C-954E-1F737E72397D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78" name="Oval 12">
          <a:extLst>
            <a:ext uri="{FF2B5EF4-FFF2-40B4-BE49-F238E27FC236}">
              <a16:creationId xmlns:a16="http://schemas.microsoft.com/office/drawing/2014/main" id="{D023C5A4-9731-4511-A7D6-70D63DE170CC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66675</xdr:rowOff>
    </xdr:from>
    <xdr:to>
      <xdr:col>12</xdr:col>
      <xdr:colOff>85725</xdr:colOff>
      <xdr:row>27</xdr:row>
      <xdr:rowOff>57150</xdr:rowOff>
    </xdr:to>
    <xdr:sp macro="" textlink="">
      <xdr:nvSpPr>
        <xdr:cNvPr id="79" name="Oval 19">
          <a:extLst>
            <a:ext uri="{FF2B5EF4-FFF2-40B4-BE49-F238E27FC236}">
              <a16:creationId xmlns:a16="http://schemas.microsoft.com/office/drawing/2014/main" id="{90428A00-6F3C-4706-A158-561D208511DF}"/>
            </a:ext>
          </a:extLst>
        </xdr:cNvPr>
        <xdr:cNvSpPr>
          <a:spLocks noChangeArrowheads="1"/>
        </xdr:cNvSpPr>
      </xdr:nvSpPr>
      <xdr:spPr bwMode="auto">
        <a:xfrm>
          <a:off x="1485900" y="3781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11</xdr:row>
      <xdr:rowOff>19050</xdr:rowOff>
    </xdr:from>
    <xdr:to>
      <xdr:col>12</xdr:col>
      <xdr:colOff>104775</xdr:colOff>
      <xdr:row>12</xdr:row>
      <xdr:rowOff>9525</xdr:rowOff>
    </xdr:to>
    <xdr:sp macro="" textlink="">
      <xdr:nvSpPr>
        <xdr:cNvPr id="80" name="Oval 22">
          <a:extLst>
            <a:ext uri="{FF2B5EF4-FFF2-40B4-BE49-F238E27FC236}">
              <a16:creationId xmlns:a16="http://schemas.microsoft.com/office/drawing/2014/main" id="{6B19F755-AF64-41E6-964D-370DFE146265}"/>
            </a:ext>
          </a:extLst>
        </xdr:cNvPr>
        <xdr:cNvSpPr>
          <a:spLocks noChangeArrowheads="1"/>
        </xdr:cNvSpPr>
      </xdr:nvSpPr>
      <xdr:spPr bwMode="auto">
        <a:xfrm>
          <a:off x="1504950" y="15906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28575</xdr:colOff>
      <xdr:row>12</xdr:row>
      <xdr:rowOff>133350</xdr:rowOff>
    </xdr:from>
    <xdr:to>
      <xdr:col>12</xdr:col>
      <xdr:colOff>114300</xdr:colOff>
      <xdr:row>13</xdr:row>
      <xdr:rowOff>123825</xdr:rowOff>
    </xdr:to>
    <xdr:sp macro="" textlink="">
      <xdr:nvSpPr>
        <xdr:cNvPr id="81" name="Oval 23">
          <a:extLst>
            <a:ext uri="{FF2B5EF4-FFF2-40B4-BE49-F238E27FC236}">
              <a16:creationId xmlns:a16="http://schemas.microsoft.com/office/drawing/2014/main" id="{E2A1A870-9852-4F29-8C36-10615F94387A}"/>
            </a:ext>
          </a:extLst>
        </xdr:cNvPr>
        <xdr:cNvSpPr>
          <a:spLocks noChangeArrowheads="1"/>
        </xdr:cNvSpPr>
      </xdr:nvSpPr>
      <xdr:spPr bwMode="auto">
        <a:xfrm>
          <a:off x="1514475" y="1847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57150</xdr:colOff>
      <xdr:row>14</xdr:row>
      <xdr:rowOff>66675</xdr:rowOff>
    </xdr:from>
    <xdr:to>
      <xdr:col>13</xdr:col>
      <xdr:colOff>19050</xdr:colOff>
      <xdr:row>15</xdr:row>
      <xdr:rowOff>57150</xdr:rowOff>
    </xdr:to>
    <xdr:sp macro="" textlink="">
      <xdr:nvSpPr>
        <xdr:cNvPr id="82" name="Oval 25">
          <a:extLst>
            <a:ext uri="{FF2B5EF4-FFF2-40B4-BE49-F238E27FC236}">
              <a16:creationId xmlns:a16="http://schemas.microsoft.com/office/drawing/2014/main" id="{14864567-ABC2-412A-9FD0-33A1F64A46A2}"/>
            </a:ext>
          </a:extLst>
        </xdr:cNvPr>
        <xdr:cNvSpPr>
          <a:spLocks noChangeArrowheads="1"/>
        </xdr:cNvSpPr>
      </xdr:nvSpPr>
      <xdr:spPr bwMode="auto">
        <a:xfrm>
          <a:off x="1543050" y="2066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18</xdr:row>
      <xdr:rowOff>0</xdr:rowOff>
    </xdr:from>
    <xdr:to>
      <xdr:col>13</xdr:col>
      <xdr:colOff>0</xdr:colOff>
      <xdr:row>18</xdr:row>
      <xdr:rowOff>133350</xdr:rowOff>
    </xdr:to>
    <xdr:sp macro="" textlink="">
      <xdr:nvSpPr>
        <xdr:cNvPr id="83" name="Oval 27">
          <a:extLst>
            <a:ext uri="{FF2B5EF4-FFF2-40B4-BE49-F238E27FC236}">
              <a16:creationId xmlns:a16="http://schemas.microsoft.com/office/drawing/2014/main" id="{E5BDDDFF-A036-42D7-8560-565F20923D11}"/>
            </a:ext>
          </a:extLst>
        </xdr:cNvPr>
        <xdr:cNvSpPr>
          <a:spLocks noChangeArrowheads="1"/>
        </xdr:cNvSpPr>
      </xdr:nvSpPr>
      <xdr:spPr bwMode="auto">
        <a:xfrm>
          <a:off x="1524000" y="2571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21</xdr:row>
      <xdr:rowOff>47625</xdr:rowOff>
    </xdr:from>
    <xdr:to>
      <xdr:col>12</xdr:col>
      <xdr:colOff>104775</xdr:colOff>
      <xdr:row>22</xdr:row>
      <xdr:rowOff>38100</xdr:rowOff>
    </xdr:to>
    <xdr:sp macro="" textlink="">
      <xdr:nvSpPr>
        <xdr:cNvPr id="84" name="Oval 29">
          <a:extLst>
            <a:ext uri="{FF2B5EF4-FFF2-40B4-BE49-F238E27FC236}">
              <a16:creationId xmlns:a16="http://schemas.microsoft.com/office/drawing/2014/main" id="{FF96407E-4186-42DC-87CD-F6B22E67283D}"/>
            </a:ext>
          </a:extLst>
        </xdr:cNvPr>
        <xdr:cNvSpPr>
          <a:spLocks noChangeArrowheads="1"/>
        </xdr:cNvSpPr>
      </xdr:nvSpPr>
      <xdr:spPr bwMode="auto">
        <a:xfrm>
          <a:off x="1504950" y="3048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23</xdr:row>
      <xdr:rowOff>85725</xdr:rowOff>
    </xdr:from>
    <xdr:to>
      <xdr:col>13</xdr:col>
      <xdr:colOff>0</xdr:colOff>
      <xdr:row>24</xdr:row>
      <xdr:rowOff>76200</xdr:rowOff>
    </xdr:to>
    <xdr:sp macro="" textlink="">
      <xdr:nvSpPr>
        <xdr:cNvPr id="85" name="Oval 31">
          <a:extLst>
            <a:ext uri="{FF2B5EF4-FFF2-40B4-BE49-F238E27FC236}">
              <a16:creationId xmlns:a16="http://schemas.microsoft.com/office/drawing/2014/main" id="{A3BE9B10-AA3B-42F9-8F0E-AD6E224D1B54}"/>
            </a:ext>
          </a:extLst>
        </xdr:cNvPr>
        <xdr:cNvSpPr>
          <a:spLocks noChangeArrowheads="1"/>
        </xdr:cNvSpPr>
      </xdr:nvSpPr>
      <xdr:spPr bwMode="auto">
        <a:xfrm>
          <a:off x="1524000" y="3371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86" name="Oval 56">
          <a:extLst>
            <a:ext uri="{FF2B5EF4-FFF2-40B4-BE49-F238E27FC236}">
              <a16:creationId xmlns:a16="http://schemas.microsoft.com/office/drawing/2014/main" id="{5CA9FA85-E898-4530-B36C-5A962DBD6502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87" name="Oval 59">
          <a:extLst>
            <a:ext uri="{FF2B5EF4-FFF2-40B4-BE49-F238E27FC236}">
              <a16:creationId xmlns:a16="http://schemas.microsoft.com/office/drawing/2014/main" id="{0041308B-2D68-4903-8586-8E6C6D4D5021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88" name="Oval 60">
          <a:extLst>
            <a:ext uri="{FF2B5EF4-FFF2-40B4-BE49-F238E27FC236}">
              <a16:creationId xmlns:a16="http://schemas.microsoft.com/office/drawing/2014/main" id="{4B116A7D-CC71-4269-8ED5-D07A92EA8FD8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89" name="Oval 61">
          <a:extLst>
            <a:ext uri="{FF2B5EF4-FFF2-40B4-BE49-F238E27FC236}">
              <a16:creationId xmlns:a16="http://schemas.microsoft.com/office/drawing/2014/main" id="{4B65E604-3A05-44DA-857C-D82815CA2C47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90" name="Oval 62">
          <a:extLst>
            <a:ext uri="{FF2B5EF4-FFF2-40B4-BE49-F238E27FC236}">
              <a16:creationId xmlns:a16="http://schemas.microsoft.com/office/drawing/2014/main" id="{02296431-5985-41A2-BF82-2AC2ADB21E2D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91" name="Oval 63">
          <a:extLst>
            <a:ext uri="{FF2B5EF4-FFF2-40B4-BE49-F238E27FC236}">
              <a16:creationId xmlns:a16="http://schemas.microsoft.com/office/drawing/2014/main" id="{D0AECFB8-86C1-4576-847E-2751A2942E2C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92" name="Oval 64">
          <a:extLst>
            <a:ext uri="{FF2B5EF4-FFF2-40B4-BE49-F238E27FC236}">
              <a16:creationId xmlns:a16="http://schemas.microsoft.com/office/drawing/2014/main" id="{5679F88B-5839-4782-9F3E-9C33834743CC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93" name="Oval 65">
          <a:extLst>
            <a:ext uri="{FF2B5EF4-FFF2-40B4-BE49-F238E27FC236}">
              <a16:creationId xmlns:a16="http://schemas.microsoft.com/office/drawing/2014/main" id="{26CACA32-4678-427D-B514-7E29AC12D088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94" name="Oval 66">
          <a:extLst>
            <a:ext uri="{FF2B5EF4-FFF2-40B4-BE49-F238E27FC236}">
              <a16:creationId xmlns:a16="http://schemas.microsoft.com/office/drawing/2014/main" id="{1DD89B1F-EE9A-4AD9-A415-D23B9C8CCCD3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95" name="Oval 67">
          <a:extLst>
            <a:ext uri="{FF2B5EF4-FFF2-40B4-BE49-F238E27FC236}">
              <a16:creationId xmlns:a16="http://schemas.microsoft.com/office/drawing/2014/main" id="{B42FF0F6-1896-434C-B7C2-8B1D0D2C06B3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96" name="Oval 68">
          <a:extLst>
            <a:ext uri="{FF2B5EF4-FFF2-40B4-BE49-F238E27FC236}">
              <a16:creationId xmlns:a16="http://schemas.microsoft.com/office/drawing/2014/main" id="{27E88590-490C-4D5E-9181-066804AAACDB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97" name="Oval 69">
          <a:extLst>
            <a:ext uri="{FF2B5EF4-FFF2-40B4-BE49-F238E27FC236}">
              <a16:creationId xmlns:a16="http://schemas.microsoft.com/office/drawing/2014/main" id="{0903BCD0-1064-4263-B851-BB5DE39A1D44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98" name="Oval 70">
          <a:extLst>
            <a:ext uri="{FF2B5EF4-FFF2-40B4-BE49-F238E27FC236}">
              <a16:creationId xmlns:a16="http://schemas.microsoft.com/office/drawing/2014/main" id="{493B76D1-2AEF-42BE-A64A-BFE45FD6AB3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99" name="Oval 71">
          <a:extLst>
            <a:ext uri="{FF2B5EF4-FFF2-40B4-BE49-F238E27FC236}">
              <a16:creationId xmlns:a16="http://schemas.microsoft.com/office/drawing/2014/main" id="{27FC3E57-4F22-4C34-AC89-8A31AD9BEE61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00" name="Oval 72">
          <a:extLst>
            <a:ext uri="{FF2B5EF4-FFF2-40B4-BE49-F238E27FC236}">
              <a16:creationId xmlns:a16="http://schemas.microsoft.com/office/drawing/2014/main" id="{FD658C3B-ADC0-4DEC-8638-91BECE31952A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01" name="Oval 73">
          <a:extLst>
            <a:ext uri="{FF2B5EF4-FFF2-40B4-BE49-F238E27FC236}">
              <a16:creationId xmlns:a16="http://schemas.microsoft.com/office/drawing/2014/main" id="{DA5B9850-5C55-4EFD-8404-DFC790366795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02" name="Oval 75">
          <a:extLst>
            <a:ext uri="{FF2B5EF4-FFF2-40B4-BE49-F238E27FC236}">
              <a16:creationId xmlns:a16="http://schemas.microsoft.com/office/drawing/2014/main" id="{25B38D02-6A99-4B0E-8FED-3A7DE3C78371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03" name="Oval 76">
          <a:extLst>
            <a:ext uri="{FF2B5EF4-FFF2-40B4-BE49-F238E27FC236}">
              <a16:creationId xmlns:a16="http://schemas.microsoft.com/office/drawing/2014/main" id="{A0AE81F4-336A-429A-9D69-6F91EF8D3F72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04" name="Oval 77">
          <a:extLst>
            <a:ext uri="{FF2B5EF4-FFF2-40B4-BE49-F238E27FC236}">
              <a16:creationId xmlns:a16="http://schemas.microsoft.com/office/drawing/2014/main" id="{01F6AB66-5309-4285-B999-3B3DDCC20A2A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05" name="Oval 78">
          <a:extLst>
            <a:ext uri="{FF2B5EF4-FFF2-40B4-BE49-F238E27FC236}">
              <a16:creationId xmlns:a16="http://schemas.microsoft.com/office/drawing/2014/main" id="{40712EAD-F8C2-433B-8316-38928CF6E691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06" name="Oval 80">
          <a:extLst>
            <a:ext uri="{FF2B5EF4-FFF2-40B4-BE49-F238E27FC236}">
              <a16:creationId xmlns:a16="http://schemas.microsoft.com/office/drawing/2014/main" id="{B85EC46E-0592-47E6-A969-9FB81B3976B5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07" name="Freeform 82">
          <a:extLst>
            <a:ext uri="{FF2B5EF4-FFF2-40B4-BE49-F238E27FC236}">
              <a16:creationId xmlns:a16="http://schemas.microsoft.com/office/drawing/2014/main" id="{5FB73E62-2529-4752-BD17-AF4929CF6EE6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08" name="Oval 83">
          <a:extLst>
            <a:ext uri="{FF2B5EF4-FFF2-40B4-BE49-F238E27FC236}">
              <a16:creationId xmlns:a16="http://schemas.microsoft.com/office/drawing/2014/main" id="{0CDC06EE-B4CB-4401-9D0D-79D66F40D4CC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09" name="Freeform 84">
          <a:extLst>
            <a:ext uri="{FF2B5EF4-FFF2-40B4-BE49-F238E27FC236}">
              <a16:creationId xmlns:a16="http://schemas.microsoft.com/office/drawing/2014/main" id="{273CF592-6890-4E47-BBF9-F91094B2583D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788B1E16-B951-4025-ADF8-12F0FBA99EA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96DB179D-E9C7-4559-BDFA-185EBD25A603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25</xdr:col>
      <xdr:colOff>38100</xdr:colOff>
      <xdr:row>13</xdr:row>
      <xdr:rowOff>114300</xdr:rowOff>
    </xdr:from>
    <xdr:to>
      <xdr:col>29</xdr:col>
      <xdr:colOff>76200</xdr:colOff>
      <xdr:row>19</xdr:row>
      <xdr:rowOff>0</xdr:rowOff>
    </xdr:to>
    <xdr:pic>
      <xdr:nvPicPr>
        <xdr:cNvPr id="112" name="Picture 86">
          <a:extLst>
            <a:ext uri="{FF2B5EF4-FFF2-40B4-BE49-F238E27FC236}">
              <a16:creationId xmlns:a16="http://schemas.microsoft.com/office/drawing/2014/main" id="{F6BF4473-6E55-4FB4-ADF4-9677C60C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97167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828AFF-3864-4E24-ADD0-1EC45B6DE15E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70B3254-B719-4FA8-8B27-B9971A081B15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115" name="Tree">
          <a:extLst>
            <a:ext uri="{FF2B5EF4-FFF2-40B4-BE49-F238E27FC236}">
              <a16:creationId xmlns:a16="http://schemas.microsoft.com/office/drawing/2014/main" id="{66C91EDF-3223-466D-BB06-E82C19AB5BED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116" name="Tree">
          <a:extLst>
            <a:ext uri="{FF2B5EF4-FFF2-40B4-BE49-F238E27FC236}">
              <a16:creationId xmlns:a16="http://schemas.microsoft.com/office/drawing/2014/main" id="{7AC2D7DB-4DA1-40FD-B2AD-485A945BA088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117" name="Tree">
          <a:extLst>
            <a:ext uri="{FF2B5EF4-FFF2-40B4-BE49-F238E27FC236}">
              <a16:creationId xmlns:a16="http://schemas.microsoft.com/office/drawing/2014/main" id="{74548286-DF6F-4779-A391-70D85F65161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118" name="Tree">
          <a:extLst>
            <a:ext uri="{FF2B5EF4-FFF2-40B4-BE49-F238E27FC236}">
              <a16:creationId xmlns:a16="http://schemas.microsoft.com/office/drawing/2014/main" id="{353FB2DF-D6C7-4859-A12B-048A5B2E009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119" name="Tree">
          <a:extLst>
            <a:ext uri="{FF2B5EF4-FFF2-40B4-BE49-F238E27FC236}">
              <a16:creationId xmlns:a16="http://schemas.microsoft.com/office/drawing/2014/main" id="{BEC950E6-C76C-41B7-94C4-66E592AEE01E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20" name="Tree">
          <a:extLst>
            <a:ext uri="{FF2B5EF4-FFF2-40B4-BE49-F238E27FC236}">
              <a16:creationId xmlns:a16="http://schemas.microsoft.com/office/drawing/2014/main" id="{956D7158-4370-4EFB-BF64-5CF84582E33D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21" name="Tree">
          <a:extLst>
            <a:ext uri="{FF2B5EF4-FFF2-40B4-BE49-F238E27FC236}">
              <a16:creationId xmlns:a16="http://schemas.microsoft.com/office/drawing/2014/main" id="{4A9A0C18-FD38-40B5-A4CC-B8B498FEA03E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2" name="Tree">
          <a:extLst>
            <a:ext uri="{FF2B5EF4-FFF2-40B4-BE49-F238E27FC236}">
              <a16:creationId xmlns:a16="http://schemas.microsoft.com/office/drawing/2014/main" id="{6F4E0C1D-2CEA-4809-9EC2-23C29B8BE5AA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23" name="Oval 11">
          <a:extLst>
            <a:ext uri="{FF2B5EF4-FFF2-40B4-BE49-F238E27FC236}">
              <a16:creationId xmlns:a16="http://schemas.microsoft.com/office/drawing/2014/main" id="{8AF8FB45-757C-4B7C-8969-A759F998C9B7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24" name="Oval 12">
          <a:extLst>
            <a:ext uri="{FF2B5EF4-FFF2-40B4-BE49-F238E27FC236}">
              <a16:creationId xmlns:a16="http://schemas.microsoft.com/office/drawing/2014/main" id="{98AE0EC7-4AE7-4B1C-B16D-340E79FA050F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66675</xdr:colOff>
      <xdr:row>28</xdr:row>
      <xdr:rowOff>76200</xdr:rowOff>
    </xdr:from>
    <xdr:to>
      <xdr:col>21</xdr:col>
      <xdr:colOff>28575</xdr:colOff>
      <xdr:row>29</xdr:row>
      <xdr:rowOff>66675</xdr:rowOff>
    </xdr:to>
    <xdr:sp macro="" textlink="">
      <xdr:nvSpPr>
        <xdr:cNvPr id="125" name="Oval 15">
          <a:extLst>
            <a:ext uri="{FF2B5EF4-FFF2-40B4-BE49-F238E27FC236}">
              <a16:creationId xmlns:a16="http://schemas.microsoft.com/office/drawing/2014/main" id="{AFAC23AA-E35E-4569-9AED-884255284CBA}"/>
            </a:ext>
          </a:extLst>
        </xdr:cNvPr>
        <xdr:cNvSpPr>
          <a:spLocks noChangeArrowheads="1"/>
        </xdr:cNvSpPr>
      </xdr:nvSpPr>
      <xdr:spPr bwMode="auto">
        <a:xfrm>
          <a:off x="2543175" y="40767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29</xdr:row>
      <xdr:rowOff>85725</xdr:rowOff>
    </xdr:from>
    <xdr:to>
      <xdr:col>24</xdr:col>
      <xdr:colOff>0</xdr:colOff>
      <xdr:row>30</xdr:row>
      <xdr:rowOff>76200</xdr:rowOff>
    </xdr:to>
    <xdr:sp macro="" textlink="">
      <xdr:nvSpPr>
        <xdr:cNvPr id="126" name="Oval 18">
          <a:extLst>
            <a:ext uri="{FF2B5EF4-FFF2-40B4-BE49-F238E27FC236}">
              <a16:creationId xmlns:a16="http://schemas.microsoft.com/office/drawing/2014/main" id="{15FAE4B9-A75E-4C43-AE2E-A4AC942C0889}"/>
            </a:ext>
          </a:extLst>
        </xdr:cNvPr>
        <xdr:cNvSpPr>
          <a:spLocks noChangeArrowheads="1"/>
        </xdr:cNvSpPr>
      </xdr:nvSpPr>
      <xdr:spPr bwMode="auto">
        <a:xfrm>
          <a:off x="2886075" y="42291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28</xdr:row>
      <xdr:rowOff>85725</xdr:rowOff>
    </xdr:from>
    <xdr:to>
      <xdr:col>18</xdr:col>
      <xdr:colOff>85725</xdr:colOff>
      <xdr:row>29</xdr:row>
      <xdr:rowOff>76200</xdr:rowOff>
    </xdr:to>
    <xdr:sp macro="" textlink="">
      <xdr:nvSpPr>
        <xdr:cNvPr id="127" name="Oval 19">
          <a:extLst>
            <a:ext uri="{FF2B5EF4-FFF2-40B4-BE49-F238E27FC236}">
              <a16:creationId xmlns:a16="http://schemas.microsoft.com/office/drawing/2014/main" id="{E4696B32-EB53-4835-8708-799692BDE9B5}"/>
            </a:ext>
          </a:extLst>
        </xdr:cNvPr>
        <xdr:cNvSpPr>
          <a:spLocks noChangeArrowheads="1"/>
        </xdr:cNvSpPr>
      </xdr:nvSpPr>
      <xdr:spPr bwMode="auto">
        <a:xfrm>
          <a:off x="2228850" y="40862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15</xdr:col>
      <xdr:colOff>47625</xdr:colOff>
      <xdr:row>28</xdr:row>
      <xdr:rowOff>66675</xdr:rowOff>
    </xdr:from>
    <xdr:to>
      <xdr:col>16</xdr:col>
      <xdr:colOff>9525</xdr:colOff>
      <xdr:row>29</xdr:row>
      <xdr:rowOff>57150</xdr:rowOff>
    </xdr:to>
    <xdr:sp macro="" textlink="">
      <xdr:nvSpPr>
        <xdr:cNvPr id="128" name="Oval 20">
          <a:extLst>
            <a:ext uri="{FF2B5EF4-FFF2-40B4-BE49-F238E27FC236}">
              <a16:creationId xmlns:a16="http://schemas.microsoft.com/office/drawing/2014/main" id="{B0A72444-63A0-4099-950B-BC3DEA5FD1C4}"/>
            </a:ext>
          </a:extLst>
        </xdr:cNvPr>
        <xdr:cNvSpPr>
          <a:spLocks noChangeArrowheads="1"/>
        </xdr:cNvSpPr>
      </xdr:nvSpPr>
      <xdr:spPr bwMode="auto">
        <a:xfrm>
          <a:off x="1905000" y="4067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28</xdr:row>
      <xdr:rowOff>95250</xdr:rowOff>
    </xdr:from>
    <xdr:to>
      <xdr:col>13</xdr:col>
      <xdr:colOff>85725</xdr:colOff>
      <xdr:row>29</xdr:row>
      <xdr:rowOff>85725</xdr:rowOff>
    </xdr:to>
    <xdr:sp macro="" textlink="">
      <xdr:nvSpPr>
        <xdr:cNvPr id="129" name="Oval 21">
          <a:extLst>
            <a:ext uri="{FF2B5EF4-FFF2-40B4-BE49-F238E27FC236}">
              <a16:creationId xmlns:a16="http://schemas.microsoft.com/office/drawing/2014/main" id="{9B67F239-6B5B-4705-944C-76DD9DAF301E}"/>
            </a:ext>
          </a:extLst>
        </xdr:cNvPr>
        <xdr:cNvSpPr>
          <a:spLocks noChangeArrowheads="1"/>
        </xdr:cNvSpPr>
      </xdr:nvSpPr>
      <xdr:spPr bwMode="auto">
        <a:xfrm>
          <a:off x="1609725" y="4095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28</xdr:col>
      <xdr:colOff>19050</xdr:colOff>
      <xdr:row>31</xdr:row>
      <xdr:rowOff>9525</xdr:rowOff>
    </xdr:from>
    <xdr:to>
      <xdr:col>28</xdr:col>
      <xdr:colOff>104775</xdr:colOff>
      <xdr:row>32</xdr:row>
      <xdr:rowOff>0</xdr:rowOff>
    </xdr:to>
    <xdr:sp macro="" textlink="">
      <xdr:nvSpPr>
        <xdr:cNvPr id="130" name="Oval 22">
          <a:extLst>
            <a:ext uri="{FF2B5EF4-FFF2-40B4-BE49-F238E27FC236}">
              <a16:creationId xmlns:a16="http://schemas.microsoft.com/office/drawing/2014/main" id="{72F82986-FAC0-4A76-BD42-F53749AF0F17}"/>
            </a:ext>
          </a:extLst>
        </xdr:cNvPr>
        <xdr:cNvSpPr>
          <a:spLocks noChangeArrowheads="1"/>
        </xdr:cNvSpPr>
      </xdr:nvSpPr>
      <xdr:spPr bwMode="auto">
        <a:xfrm>
          <a:off x="3486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47625</xdr:colOff>
      <xdr:row>30</xdr:row>
      <xdr:rowOff>133350</xdr:rowOff>
    </xdr:from>
    <xdr:to>
      <xdr:col>38</xdr:col>
      <xdr:colOff>9525</xdr:colOff>
      <xdr:row>31</xdr:row>
      <xdr:rowOff>123825</xdr:rowOff>
    </xdr:to>
    <xdr:sp macro="" textlink="">
      <xdr:nvSpPr>
        <xdr:cNvPr id="131" name="Oval 23">
          <a:extLst>
            <a:ext uri="{FF2B5EF4-FFF2-40B4-BE49-F238E27FC236}">
              <a16:creationId xmlns:a16="http://schemas.microsoft.com/office/drawing/2014/main" id="{94B0D548-CA3D-4B55-9547-9BB8DFA64E1C}"/>
            </a:ext>
          </a:extLst>
        </xdr:cNvPr>
        <xdr:cNvSpPr>
          <a:spLocks noChangeArrowheads="1"/>
        </xdr:cNvSpPr>
      </xdr:nvSpPr>
      <xdr:spPr bwMode="auto">
        <a:xfrm>
          <a:off x="4629150" y="44196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31</xdr:row>
      <xdr:rowOff>114300</xdr:rowOff>
    </xdr:from>
    <xdr:to>
      <xdr:col>41</xdr:col>
      <xdr:colOff>95250</xdr:colOff>
      <xdr:row>32</xdr:row>
      <xdr:rowOff>104775</xdr:rowOff>
    </xdr:to>
    <xdr:sp macro="" textlink="">
      <xdr:nvSpPr>
        <xdr:cNvPr id="132" name="Oval 24">
          <a:extLst>
            <a:ext uri="{FF2B5EF4-FFF2-40B4-BE49-F238E27FC236}">
              <a16:creationId xmlns:a16="http://schemas.microsoft.com/office/drawing/2014/main" id="{F0EFC1B9-EDCB-4306-AA78-055E2A1C138D}"/>
            </a:ext>
          </a:extLst>
        </xdr:cNvPr>
        <xdr:cNvSpPr>
          <a:spLocks noChangeArrowheads="1"/>
        </xdr:cNvSpPr>
      </xdr:nvSpPr>
      <xdr:spPr bwMode="auto">
        <a:xfrm>
          <a:off x="5086350" y="4543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85725</xdr:colOff>
      <xdr:row>30</xdr:row>
      <xdr:rowOff>104775</xdr:rowOff>
    </xdr:from>
    <xdr:to>
      <xdr:col>35</xdr:col>
      <xdr:colOff>47625</xdr:colOff>
      <xdr:row>31</xdr:row>
      <xdr:rowOff>95250</xdr:rowOff>
    </xdr:to>
    <xdr:sp macro="" textlink="">
      <xdr:nvSpPr>
        <xdr:cNvPr id="133" name="Oval 25">
          <a:extLst>
            <a:ext uri="{FF2B5EF4-FFF2-40B4-BE49-F238E27FC236}">
              <a16:creationId xmlns:a16="http://schemas.microsoft.com/office/drawing/2014/main" id="{BD78EEDB-21A8-4A0A-B02C-80EE9D95C562}"/>
            </a:ext>
          </a:extLst>
        </xdr:cNvPr>
        <xdr:cNvSpPr>
          <a:spLocks noChangeArrowheads="1"/>
        </xdr:cNvSpPr>
      </xdr:nvSpPr>
      <xdr:spPr bwMode="auto">
        <a:xfrm>
          <a:off x="4295775" y="43910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57150</xdr:colOff>
      <xdr:row>32</xdr:row>
      <xdr:rowOff>9525</xdr:rowOff>
    </xdr:from>
    <xdr:to>
      <xdr:col>45</xdr:col>
      <xdr:colOff>19050</xdr:colOff>
      <xdr:row>33</xdr:row>
      <xdr:rowOff>0</xdr:rowOff>
    </xdr:to>
    <xdr:sp macro="" textlink="">
      <xdr:nvSpPr>
        <xdr:cNvPr id="134" name="Oval 26">
          <a:extLst>
            <a:ext uri="{FF2B5EF4-FFF2-40B4-BE49-F238E27FC236}">
              <a16:creationId xmlns:a16="http://schemas.microsoft.com/office/drawing/2014/main" id="{E0B6CAB4-335B-41C1-846B-F2CCF3A9E3E0}"/>
            </a:ext>
          </a:extLst>
        </xdr:cNvPr>
        <xdr:cNvSpPr>
          <a:spLocks noChangeArrowheads="1"/>
        </xdr:cNvSpPr>
      </xdr:nvSpPr>
      <xdr:spPr bwMode="auto">
        <a:xfrm>
          <a:off x="5505450" y="4581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57150</xdr:colOff>
      <xdr:row>31</xdr:row>
      <xdr:rowOff>0</xdr:rowOff>
    </xdr:from>
    <xdr:to>
      <xdr:col>32</xdr:col>
      <xdr:colOff>19050</xdr:colOff>
      <xdr:row>31</xdr:row>
      <xdr:rowOff>133350</xdr:rowOff>
    </xdr:to>
    <xdr:sp macro="" textlink="">
      <xdr:nvSpPr>
        <xdr:cNvPr id="135" name="Oval 27">
          <a:extLst>
            <a:ext uri="{FF2B5EF4-FFF2-40B4-BE49-F238E27FC236}">
              <a16:creationId xmlns:a16="http://schemas.microsoft.com/office/drawing/2014/main" id="{2000C858-676D-47C1-B18B-4A7058356BB0}"/>
            </a:ext>
          </a:extLst>
        </xdr:cNvPr>
        <xdr:cNvSpPr>
          <a:spLocks noChangeArrowheads="1"/>
        </xdr:cNvSpPr>
      </xdr:nvSpPr>
      <xdr:spPr bwMode="auto">
        <a:xfrm>
          <a:off x="3895725" y="4429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114300</xdr:colOff>
      <xdr:row>32</xdr:row>
      <xdr:rowOff>0</xdr:rowOff>
    </xdr:from>
    <xdr:to>
      <xdr:col>48</xdr:col>
      <xdr:colOff>76200</xdr:colOff>
      <xdr:row>32</xdr:row>
      <xdr:rowOff>133350</xdr:rowOff>
    </xdr:to>
    <xdr:sp macro="" textlink="">
      <xdr:nvSpPr>
        <xdr:cNvPr id="136" name="Oval 28">
          <a:extLst>
            <a:ext uri="{FF2B5EF4-FFF2-40B4-BE49-F238E27FC236}">
              <a16:creationId xmlns:a16="http://schemas.microsoft.com/office/drawing/2014/main" id="{D46CFC71-17E7-4DB5-955F-529DADC77F33}"/>
            </a:ext>
          </a:extLst>
        </xdr:cNvPr>
        <xdr:cNvSpPr>
          <a:spLocks noChangeArrowheads="1"/>
        </xdr:cNvSpPr>
      </xdr:nvSpPr>
      <xdr:spPr bwMode="auto">
        <a:xfrm>
          <a:off x="5934075" y="4572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28575</xdr:colOff>
      <xdr:row>30</xdr:row>
      <xdr:rowOff>0</xdr:rowOff>
    </xdr:from>
    <xdr:to>
      <xdr:col>23</xdr:col>
      <xdr:colOff>114300</xdr:colOff>
      <xdr:row>30</xdr:row>
      <xdr:rowOff>57150</xdr:rowOff>
    </xdr:to>
    <xdr:sp macro="" textlink="">
      <xdr:nvSpPr>
        <xdr:cNvPr id="137" name="Oval 29">
          <a:extLst>
            <a:ext uri="{FF2B5EF4-FFF2-40B4-BE49-F238E27FC236}">
              <a16:creationId xmlns:a16="http://schemas.microsoft.com/office/drawing/2014/main" id="{329BADD8-7F8F-45DB-89C9-2633EBF0E32E}"/>
            </a:ext>
          </a:extLst>
        </xdr:cNvPr>
        <xdr:cNvSpPr>
          <a:spLocks noChangeArrowheads="1"/>
        </xdr:cNvSpPr>
      </xdr:nvSpPr>
      <xdr:spPr bwMode="auto">
        <a:xfrm>
          <a:off x="2876550" y="4286250"/>
          <a:ext cx="85725" cy="571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25</xdr:col>
      <xdr:colOff>9525</xdr:colOff>
      <xdr:row>31</xdr:row>
      <xdr:rowOff>9525</xdr:rowOff>
    </xdr:from>
    <xdr:to>
      <xdr:col>25</xdr:col>
      <xdr:colOff>95250</xdr:colOff>
      <xdr:row>32</xdr:row>
      <xdr:rowOff>0</xdr:rowOff>
    </xdr:to>
    <xdr:sp macro="" textlink="">
      <xdr:nvSpPr>
        <xdr:cNvPr id="138" name="Oval 31">
          <a:extLst>
            <a:ext uri="{FF2B5EF4-FFF2-40B4-BE49-F238E27FC236}">
              <a16:creationId xmlns:a16="http://schemas.microsoft.com/office/drawing/2014/main" id="{CAA5758E-DA5F-4C02-B96D-A27D5809BBEE}"/>
            </a:ext>
          </a:extLst>
        </xdr:cNvPr>
        <xdr:cNvSpPr>
          <a:spLocks noChangeArrowheads="1"/>
        </xdr:cNvSpPr>
      </xdr:nvSpPr>
      <xdr:spPr bwMode="auto">
        <a:xfrm>
          <a:off x="3105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139" name="Oval 56">
          <a:extLst>
            <a:ext uri="{FF2B5EF4-FFF2-40B4-BE49-F238E27FC236}">
              <a16:creationId xmlns:a16="http://schemas.microsoft.com/office/drawing/2014/main" id="{E228FF2C-A8B7-4504-9256-0DB79A1B27B6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140" name="Oval 59">
          <a:extLst>
            <a:ext uri="{FF2B5EF4-FFF2-40B4-BE49-F238E27FC236}">
              <a16:creationId xmlns:a16="http://schemas.microsoft.com/office/drawing/2014/main" id="{35F9B2DB-2366-4AEF-8A5A-80A3E0646D68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141" name="Oval 60">
          <a:extLst>
            <a:ext uri="{FF2B5EF4-FFF2-40B4-BE49-F238E27FC236}">
              <a16:creationId xmlns:a16="http://schemas.microsoft.com/office/drawing/2014/main" id="{9ADAE684-A461-4079-9F3E-376B00A7C82E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142" name="Oval 61">
          <a:extLst>
            <a:ext uri="{FF2B5EF4-FFF2-40B4-BE49-F238E27FC236}">
              <a16:creationId xmlns:a16="http://schemas.microsoft.com/office/drawing/2014/main" id="{D67F4D1A-4BBB-4169-AAF2-09C00B3C0A7C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143" name="Oval 62">
          <a:extLst>
            <a:ext uri="{FF2B5EF4-FFF2-40B4-BE49-F238E27FC236}">
              <a16:creationId xmlns:a16="http://schemas.microsoft.com/office/drawing/2014/main" id="{3E8808FB-5858-4187-8A5F-EBEF7C65AAD2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144" name="Oval 63">
          <a:extLst>
            <a:ext uri="{FF2B5EF4-FFF2-40B4-BE49-F238E27FC236}">
              <a16:creationId xmlns:a16="http://schemas.microsoft.com/office/drawing/2014/main" id="{74201D63-9198-496B-9D1B-D72125A46392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145" name="Oval 64">
          <a:extLst>
            <a:ext uri="{FF2B5EF4-FFF2-40B4-BE49-F238E27FC236}">
              <a16:creationId xmlns:a16="http://schemas.microsoft.com/office/drawing/2014/main" id="{EA6F0631-782F-48E6-9422-75910F9D8551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146" name="Oval 65">
          <a:extLst>
            <a:ext uri="{FF2B5EF4-FFF2-40B4-BE49-F238E27FC236}">
              <a16:creationId xmlns:a16="http://schemas.microsoft.com/office/drawing/2014/main" id="{349702FF-7337-492E-927F-EB4104BF9AA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147" name="Oval 66">
          <a:extLst>
            <a:ext uri="{FF2B5EF4-FFF2-40B4-BE49-F238E27FC236}">
              <a16:creationId xmlns:a16="http://schemas.microsoft.com/office/drawing/2014/main" id="{EB441E0B-8B03-4132-BDE3-7C7AD9184CBC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148" name="Oval 67">
          <a:extLst>
            <a:ext uri="{FF2B5EF4-FFF2-40B4-BE49-F238E27FC236}">
              <a16:creationId xmlns:a16="http://schemas.microsoft.com/office/drawing/2014/main" id="{E6FA64A6-3EAD-49C8-9783-563DC1D8A387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149" name="Oval 68">
          <a:extLst>
            <a:ext uri="{FF2B5EF4-FFF2-40B4-BE49-F238E27FC236}">
              <a16:creationId xmlns:a16="http://schemas.microsoft.com/office/drawing/2014/main" id="{B1C2BA5B-BBF1-41CF-BF2F-C20DE99DDCE3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150" name="Oval 69">
          <a:extLst>
            <a:ext uri="{FF2B5EF4-FFF2-40B4-BE49-F238E27FC236}">
              <a16:creationId xmlns:a16="http://schemas.microsoft.com/office/drawing/2014/main" id="{E8A415EE-8104-4C2B-BE88-9377314C415F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151" name="Oval 70">
          <a:extLst>
            <a:ext uri="{FF2B5EF4-FFF2-40B4-BE49-F238E27FC236}">
              <a16:creationId xmlns:a16="http://schemas.microsoft.com/office/drawing/2014/main" id="{D8135F00-3A00-4577-9815-3BBCC5C112C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152" name="Oval 71">
          <a:extLst>
            <a:ext uri="{FF2B5EF4-FFF2-40B4-BE49-F238E27FC236}">
              <a16:creationId xmlns:a16="http://schemas.microsoft.com/office/drawing/2014/main" id="{B01298D4-1B2A-42BD-AF38-261C6DB803BE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53" name="Oval 72">
          <a:extLst>
            <a:ext uri="{FF2B5EF4-FFF2-40B4-BE49-F238E27FC236}">
              <a16:creationId xmlns:a16="http://schemas.microsoft.com/office/drawing/2014/main" id="{21B4DBA2-E860-428C-9753-14B4D564B9FB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54" name="Oval 73">
          <a:extLst>
            <a:ext uri="{FF2B5EF4-FFF2-40B4-BE49-F238E27FC236}">
              <a16:creationId xmlns:a16="http://schemas.microsoft.com/office/drawing/2014/main" id="{6F68005A-4176-4886-830E-29684A6B8E1D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55" name="Oval 75">
          <a:extLst>
            <a:ext uri="{FF2B5EF4-FFF2-40B4-BE49-F238E27FC236}">
              <a16:creationId xmlns:a16="http://schemas.microsoft.com/office/drawing/2014/main" id="{3C66B2DB-0D67-4C71-AAF0-797B929FF557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56" name="Oval 76">
          <a:extLst>
            <a:ext uri="{FF2B5EF4-FFF2-40B4-BE49-F238E27FC236}">
              <a16:creationId xmlns:a16="http://schemas.microsoft.com/office/drawing/2014/main" id="{67AEBF1A-F07E-4756-AAE9-C2400C1D6589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57" name="Oval 77">
          <a:extLst>
            <a:ext uri="{FF2B5EF4-FFF2-40B4-BE49-F238E27FC236}">
              <a16:creationId xmlns:a16="http://schemas.microsoft.com/office/drawing/2014/main" id="{E92525C6-9733-43CB-8177-FAD1A146E67F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58" name="Oval 78">
          <a:extLst>
            <a:ext uri="{FF2B5EF4-FFF2-40B4-BE49-F238E27FC236}">
              <a16:creationId xmlns:a16="http://schemas.microsoft.com/office/drawing/2014/main" id="{E833957F-D584-4F1E-B3D3-C483B94C5A43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59" name="Oval 80">
          <a:extLst>
            <a:ext uri="{FF2B5EF4-FFF2-40B4-BE49-F238E27FC236}">
              <a16:creationId xmlns:a16="http://schemas.microsoft.com/office/drawing/2014/main" id="{FD829C29-0A92-4A4C-B7F3-286104848B92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104775</xdr:colOff>
      <xdr:row>13</xdr:row>
      <xdr:rowOff>123825</xdr:rowOff>
    </xdr:from>
    <xdr:to>
      <xdr:col>39</xdr:col>
      <xdr:colOff>28575</xdr:colOff>
      <xdr:row>16</xdr:row>
      <xdr:rowOff>76200</xdr:rowOff>
    </xdr:to>
    <xdr:sp macro="" textlink="">
      <xdr:nvSpPr>
        <xdr:cNvPr id="160" name="Freeform 82">
          <a:extLst>
            <a:ext uri="{FF2B5EF4-FFF2-40B4-BE49-F238E27FC236}">
              <a16:creationId xmlns:a16="http://schemas.microsoft.com/office/drawing/2014/main" id="{34D50CDE-8E8F-4EDC-93DB-96219D1DBB69}"/>
            </a:ext>
          </a:extLst>
        </xdr:cNvPr>
        <xdr:cNvSpPr>
          <a:spLocks/>
        </xdr:cNvSpPr>
      </xdr:nvSpPr>
      <xdr:spPr bwMode="auto">
        <a:xfrm>
          <a:off x="3695700" y="1981200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61" name="Oval 83">
          <a:extLst>
            <a:ext uri="{FF2B5EF4-FFF2-40B4-BE49-F238E27FC236}">
              <a16:creationId xmlns:a16="http://schemas.microsoft.com/office/drawing/2014/main" id="{BF18261D-6A8A-48CD-B6EB-7DCDBF6AD20F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62" name="Freeform 84">
          <a:extLst>
            <a:ext uri="{FF2B5EF4-FFF2-40B4-BE49-F238E27FC236}">
              <a16:creationId xmlns:a16="http://schemas.microsoft.com/office/drawing/2014/main" id="{5A1B4306-F606-469E-B516-CD6AFDD070A9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36267224-8893-430E-9B36-E518EFC40DD9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B8FEE19B-8051-4743-8360-0E9140B54F09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>
    <xdr:from>
      <xdr:col>49</xdr:col>
      <xdr:colOff>0</xdr:colOff>
      <xdr:row>43</xdr:row>
      <xdr:rowOff>57150</xdr:rowOff>
    </xdr:from>
    <xdr:to>
      <xdr:col>49</xdr:col>
      <xdr:colOff>85725</xdr:colOff>
      <xdr:row>44</xdr:row>
      <xdr:rowOff>47625</xdr:rowOff>
    </xdr:to>
    <xdr:sp macro="" textlink="">
      <xdr:nvSpPr>
        <xdr:cNvPr id="165" name="Oval 35">
          <a:extLst>
            <a:ext uri="{FF2B5EF4-FFF2-40B4-BE49-F238E27FC236}">
              <a16:creationId xmlns:a16="http://schemas.microsoft.com/office/drawing/2014/main" id="{3D32C5FC-8F2D-482B-A273-E11E82F226F4}"/>
            </a:ext>
          </a:extLst>
        </xdr:cNvPr>
        <xdr:cNvSpPr>
          <a:spLocks noChangeArrowheads="1"/>
        </xdr:cNvSpPr>
      </xdr:nvSpPr>
      <xdr:spPr bwMode="auto">
        <a:xfrm>
          <a:off x="6067425" y="6200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0</xdr:colOff>
      <xdr:row>44</xdr:row>
      <xdr:rowOff>57150</xdr:rowOff>
    </xdr:from>
    <xdr:to>
      <xdr:col>49</xdr:col>
      <xdr:colOff>85725</xdr:colOff>
      <xdr:row>45</xdr:row>
      <xdr:rowOff>47625</xdr:rowOff>
    </xdr:to>
    <xdr:sp macro="" textlink="">
      <xdr:nvSpPr>
        <xdr:cNvPr id="166" name="Oval 35">
          <a:extLst>
            <a:ext uri="{FF2B5EF4-FFF2-40B4-BE49-F238E27FC236}">
              <a16:creationId xmlns:a16="http://schemas.microsoft.com/office/drawing/2014/main" id="{6C2CF0AD-7F88-475A-AA80-900733E315DB}"/>
            </a:ext>
          </a:extLst>
        </xdr:cNvPr>
        <xdr:cNvSpPr>
          <a:spLocks noChangeArrowheads="1"/>
        </xdr:cNvSpPr>
      </xdr:nvSpPr>
      <xdr:spPr bwMode="auto">
        <a:xfrm>
          <a:off x="6067425" y="6343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tabSelected="1" workbookViewId="0">
      <selection activeCell="E38" sqref="E38:G38"/>
    </sheetView>
  </sheetViews>
  <sheetFormatPr defaultRowHeight="13.5" x14ac:dyDescent="0.15"/>
  <sheetData>
    <row r="1" spans="1:12" x14ac:dyDescent="0.15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1:12" x14ac:dyDescent="0.1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3" spans="1:12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x14ac:dyDescent="0.1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</row>
    <row r="5" spans="1:12" x14ac:dyDescent="0.15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</row>
    <row r="6" spans="1:12" x14ac:dyDescent="0.1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</row>
    <row r="7" spans="1:12" x14ac:dyDescent="0.15">
      <c r="A7" s="109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</row>
    <row r="8" spans="1:12" x14ac:dyDescent="0.15">
      <c r="A8" s="109"/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</row>
    <row r="9" spans="1:12" x14ac:dyDescent="0.15">
      <c r="A9" s="109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</row>
    <row r="10" spans="1:12" x14ac:dyDescent="0.15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</row>
    <row r="11" spans="1:12" x14ac:dyDescent="0.15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</row>
    <row r="12" spans="1:12" x14ac:dyDescent="0.15">
      <c r="A12" s="109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</row>
    <row r="13" spans="1:12" x14ac:dyDescent="0.15">
      <c r="A13" s="109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</row>
    <row r="14" spans="1:12" x14ac:dyDescent="0.15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</row>
    <row r="15" spans="1:12" x14ac:dyDescent="0.15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</row>
    <row r="16" spans="1:12" x14ac:dyDescent="0.15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</row>
    <row r="17" spans="1:12" x14ac:dyDescent="0.15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</row>
    <row r="18" spans="1:12" x14ac:dyDescent="0.15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</row>
    <row r="19" spans="1:12" x14ac:dyDescent="0.15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</row>
    <row r="20" spans="1:12" x14ac:dyDescent="0.15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</row>
    <row r="21" spans="1:12" x14ac:dyDescent="0.15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</row>
    <row r="22" spans="1:12" x14ac:dyDescent="0.15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</row>
    <row r="23" spans="1:12" x14ac:dyDescent="0.15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</row>
    <row r="24" spans="1:12" x14ac:dyDescent="0.15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</row>
    <row r="25" spans="1:12" x14ac:dyDescent="0.15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</row>
    <row r="26" spans="1:12" x14ac:dyDescent="0.15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</row>
    <row r="27" spans="1:12" x14ac:dyDescent="0.15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</row>
    <row r="28" spans="1:12" x14ac:dyDescent="0.15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</row>
    <row r="29" spans="1:12" x14ac:dyDescent="0.15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</row>
    <row r="30" spans="1:12" x14ac:dyDescent="0.15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</row>
    <row r="31" spans="1:12" x14ac:dyDescent="0.15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</row>
    <row r="32" spans="1:12" x14ac:dyDescent="0.15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</row>
    <row r="33" spans="1:12" x14ac:dyDescent="0.15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</row>
    <row r="34" spans="1:12" x14ac:dyDescent="0.15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</row>
    <row r="35" spans="1:12" x14ac:dyDescent="0.1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</row>
    <row r="36" spans="1:12" x14ac:dyDescent="0.15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</row>
    <row r="37" spans="1:12" x14ac:dyDescent="0.15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</row>
    <row r="38" spans="1:12" ht="25.5" x14ac:dyDescent="0.15">
      <c r="A38" s="109"/>
      <c r="B38" s="109"/>
      <c r="C38" s="241" t="s">
        <v>99</v>
      </c>
      <c r="D38" s="242"/>
      <c r="E38" s="243">
        <f>ﾃﾞｰﾀﾃｰﾌﾞﾙ!C2</f>
        <v>44877</v>
      </c>
      <c r="F38" s="244"/>
      <c r="G38" s="244"/>
      <c r="H38" s="137">
        <f>WEEKDAY(E38,1)</f>
        <v>7</v>
      </c>
      <c r="I38" s="109"/>
      <c r="J38" s="109"/>
      <c r="K38" s="109"/>
      <c r="L38" s="109"/>
    </row>
    <row r="39" spans="1:12" ht="25.5" x14ac:dyDescent="0.15">
      <c r="A39" s="136"/>
      <c r="B39" s="58"/>
      <c r="C39" s="241" t="s">
        <v>140</v>
      </c>
      <c r="D39" s="242"/>
      <c r="E39" s="245" t="str">
        <f>ﾃﾞｰﾀﾃｰﾌﾞﾙ!C4</f>
        <v>U-9</v>
      </c>
      <c r="F39" s="246"/>
      <c r="G39" s="247"/>
      <c r="H39" s="135"/>
      <c r="I39" s="109"/>
      <c r="J39" s="109"/>
      <c r="K39" s="109"/>
      <c r="L39" s="109"/>
    </row>
    <row r="40" spans="1:12" ht="25.5" x14ac:dyDescent="0.15">
      <c r="A40" s="136"/>
      <c r="B40" s="58"/>
      <c r="C40" s="241" t="s">
        <v>100</v>
      </c>
      <c r="D40" s="242"/>
      <c r="E40" s="245" t="str">
        <f>ﾃﾞｰﾀﾃｰﾌﾞﾙ!C3</f>
        <v>北播衛生グランド</v>
      </c>
      <c r="F40" s="246"/>
      <c r="G40" s="247"/>
      <c r="H40" s="248"/>
      <c r="I40" s="248"/>
      <c r="J40" s="248"/>
      <c r="K40" s="109"/>
      <c r="L40" s="109"/>
    </row>
    <row r="41" spans="1:12" x14ac:dyDescent="0.15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</row>
    <row r="42" spans="1:12" x14ac:dyDescent="0.15">
      <c r="A42" s="109"/>
      <c r="B42" s="109"/>
      <c r="C42" s="109"/>
      <c r="D42" s="109"/>
      <c r="E42" s="109"/>
      <c r="F42" s="109"/>
      <c r="G42" s="197" t="s">
        <v>141</v>
      </c>
      <c r="H42" s="109"/>
      <c r="I42" s="109"/>
      <c r="J42" s="109"/>
      <c r="K42" s="109"/>
      <c r="L42" s="109"/>
    </row>
    <row r="43" spans="1:12" x14ac:dyDescent="0.15">
      <c r="A43" s="109"/>
      <c r="B43" s="109"/>
      <c r="C43" s="109"/>
      <c r="D43" s="109"/>
      <c r="E43" s="109"/>
      <c r="F43" s="109"/>
      <c r="G43" s="27"/>
      <c r="H43" s="109"/>
      <c r="I43" s="109"/>
      <c r="J43" s="109"/>
      <c r="K43" s="109"/>
      <c r="L43" s="109"/>
    </row>
    <row r="44" spans="1:12" x14ac:dyDescent="0.15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</row>
    <row r="45" spans="1:12" x14ac:dyDescent="0.15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</row>
    <row r="46" spans="1:12" x14ac:dyDescent="0.15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</row>
    <row r="47" spans="1:12" x14ac:dyDescent="0.15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</row>
    <row r="48" spans="1:12" x14ac:dyDescent="0.15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</row>
    <row r="49" spans="1:12" x14ac:dyDescent="0.15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</row>
    <row r="50" spans="1:12" x14ac:dyDescent="0.15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</row>
    <row r="51" spans="1:12" x14ac:dyDescent="0.15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1:12" x14ac:dyDescent="0.15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</row>
    <row r="53" spans="1:12" x14ac:dyDescent="0.15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</row>
    <row r="54" spans="1:12" x14ac:dyDescent="0.15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</row>
  </sheetData>
  <mergeCells count="6">
    <mergeCell ref="C38:D38"/>
    <mergeCell ref="E38:G38"/>
    <mergeCell ref="C39:D39"/>
    <mergeCell ref="E39:G39"/>
    <mergeCell ref="C40:D40"/>
    <mergeCell ref="E40:J40"/>
  </mergeCells>
  <phoneticPr fontId="3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workbookViewId="0">
      <selection activeCell="N45" sqref="N45"/>
    </sheetView>
  </sheetViews>
  <sheetFormatPr defaultRowHeight="13.5" x14ac:dyDescent="0.15"/>
  <cols>
    <col min="1" max="5" width="2.625" style="31" customWidth="1"/>
    <col min="6" max="6" width="3.25" style="31" customWidth="1"/>
    <col min="7" max="7" width="3" style="31" customWidth="1"/>
    <col min="8" max="13" width="2.625" style="31" customWidth="1"/>
    <col min="14" max="14" width="10.375" style="31" customWidth="1"/>
    <col min="15" max="32" width="2.625" style="31" customWidth="1"/>
    <col min="33" max="33" width="2.375" style="31" customWidth="1"/>
    <col min="34" max="34" width="9" style="31" hidden="1" customWidth="1"/>
    <col min="35" max="35" width="0" style="31" hidden="1" customWidth="1"/>
    <col min="36" max="36" width="9" style="31" hidden="1" customWidth="1"/>
    <col min="37" max="16384" width="9" style="31"/>
  </cols>
  <sheetData>
    <row r="1" spans="1:43" x14ac:dyDescent="0.15">
      <c r="A1" s="256" t="str">
        <f>ﾃﾞｰﾀﾃｰﾌﾞﾙ!C1</f>
        <v>asahi cup 2022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</row>
    <row r="2" spans="1:43" x14ac:dyDescent="0.1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</row>
    <row r="3" spans="1:43" x14ac:dyDescent="0.1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</row>
    <row r="4" spans="1:43" x14ac:dyDescent="0.15">
      <c r="A4" s="40"/>
      <c r="B4" s="257" t="s">
        <v>20</v>
      </c>
      <c r="C4" s="257"/>
      <c r="D4" s="258" t="s">
        <v>19</v>
      </c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</row>
    <row r="5" spans="1:43" x14ac:dyDescent="0.15">
      <c r="A5" s="40"/>
      <c r="B5" s="257"/>
      <c r="C5" s="257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</row>
    <row r="6" spans="1:43" x14ac:dyDescent="0.15">
      <c r="A6" s="40"/>
      <c r="B6" s="257"/>
      <c r="C6" s="257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</row>
    <row r="7" spans="1:43" x14ac:dyDescent="0.15">
      <c r="A7" s="40"/>
      <c r="B7" s="257"/>
      <c r="C7" s="257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</row>
    <row r="8" spans="1:43" x14ac:dyDescent="0.15">
      <c r="A8" s="249" t="s">
        <v>48</v>
      </c>
      <c r="B8" s="250" t="s">
        <v>47</v>
      </c>
      <c r="C8" s="250"/>
      <c r="D8" s="250"/>
      <c r="E8" s="250"/>
      <c r="F8" s="52" t="s">
        <v>46</v>
      </c>
      <c r="G8" s="45"/>
      <c r="H8" s="45"/>
      <c r="I8" s="45"/>
      <c r="J8" s="45"/>
      <c r="K8" s="45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</row>
    <row r="9" spans="1:43" ht="13.5" customHeight="1" x14ac:dyDescent="0.15">
      <c r="A9" s="249"/>
      <c r="B9" s="250"/>
      <c r="C9" s="250"/>
      <c r="D9" s="250"/>
      <c r="E9" s="250"/>
      <c r="F9" s="51" t="s">
        <v>45</v>
      </c>
      <c r="G9" s="45"/>
      <c r="H9" s="45"/>
      <c r="I9" s="45"/>
      <c r="J9" s="45"/>
      <c r="K9" s="45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43" ht="13.5" customHeight="1" x14ac:dyDescent="0.15">
      <c r="A10" s="43"/>
      <c r="B10" s="48"/>
      <c r="C10" s="48"/>
      <c r="D10" s="48"/>
      <c r="E10" s="48"/>
      <c r="F10" s="51"/>
      <c r="G10" s="45"/>
      <c r="H10" s="45"/>
      <c r="I10" s="45"/>
      <c r="J10" s="45"/>
      <c r="K10" s="45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43" x14ac:dyDescent="0.15">
      <c r="A11" s="249" t="s">
        <v>44</v>
      </c>
      <c r="B11" s="250" t="s">
        <v>43</v>
      </c>
      <c r="C11" s="250"/>
      <c r="D11" s="250"/>
      <c r="E11" s="250"/>
      <c r="F11" s="254">
        <f>ﾃﾞｰﾀﾃｰﾌﾞﾙ!C2</f>
        <v>44877</v>
      </c>
      <c r="G11" s="254"/>
      <c r="H11" s="254"/>
      <c r="I11" s="254"/>
      <c r="J11" s="254"/>
      <c r="K11" s="254"/>
      <c r="L11" s="255">
        <f>WEEKDAY(F11,1)</f>
        <v>7</v>
      </c>
      <c r="M11" s="255"/>
      <c r="N11" s="102"/>
      <c r="O11" s="102"/>
      <c r="P11" s="102"/>
      <c r="Q11" s="102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43" x14ac:dyDescent="0.15">
      <c r="A12" s="249"/>
      <c r="B12" s="250"/>
      <c r="C12" s="250"/>
      <c r="D12" s="250"/>
      <c r="E12" s="250"/>
      <c r="F12" s="254"/>
      <c r="G12" s="254"/>
      <c r="H12" s="254"/>
      <c r="I12" s="254"/>
      <c r="J12" s="254"/>
      <c r="K12" s="254"/>
      <c r="L12" s="255"/>
      <c r="M12" s="255"/>
      <c r="N12" s="102"/>
      <c r="O12" s="102"/>
      <c r="P12" s="102"/>
      <c r="Q12" s="102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43" ht="26.1" customHeight="1" x14ac:dyDescent="0.15">
      <c r="A13" s="43" t="s">
        <v>42</v>
      </c>
      <c r="B13" s="250" t="s">
        <v>41</v>
      </c>
      <c r="C13" s="250"/>
      <c r="D13" s="250"/>
      <c r="E13" s="250"/>
      <c r="F13" s="253" t="str">
        <f>ﾃﾞｰﾀﾃｰﾌﾞﾙ!C3</f>
        <v>北播衛生グランド</v>
      </c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I13" s="30"/>
      <c r="AJ13" s="29"/>
      <c r="AK13" s="29"/>
      <c r="AL13" s="29"/>
      <c r="AM13" s="29"/>
      <c r="AN13" s="29"/>
      <c r="AO13" s="29"/>
      <c r="AP13" s="29"/>
      <c r="AQ13" s="29"/>
    </row>
    <row r="14" spans="1:43" ht="17.25" x14ac:dyDescent="0.2">
      <c r="A14" s="43"/>
      <c r="B14" s="48"/>
      <c r="C14" s="48"/>
      <c r="D14" s="48"/>
      <c r="E14" s="48"/>
      <c r="F14" s="259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I14" s="28"/>
      <c r="AJ14" s="28"/>
      <c r="AK14" s="28"/>
      <c r="AL14" s="28"/>
      <c r="AM14" s="28"/>
      <c r="AN14" s="29"/>
      <c r="AO14" s="28"/>
      <c r="AP14" s="28"/>
      <c r="AQ14" s="28"/>
    </row>
    <row r="15" spans="1:43" x14ac:dyDescent="0.15">
      <c r="A15" s="249" t="s">
        <v>40</v>
      </c>
      <c r="B15" s="250" t="s">
        <v>39</v>
      </c>
      <c r="C15" s="250"/>
      <c r="D15" s="250"/>
      <c r="E15" s="250"/>
      <c r="F15" s="250" t="str">
        <f>ﾃﾞｰﾀﾃｰﾌﾞﾙ!C4</f>
        <v>U-9</v>
      </c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</row>
    <row r="16" spans="1:43" x14ac:dyDescent="0.15">
      <c r="A16" s="249"/>
      <c r="B16" s="250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</row>
    <row r="17" spans="1:33" x14ac:dyDescent="0.15">
      <c r="A17" s="249" t="s">
        <v>38</v>
      </c>
      <c r="B17" s="250" t="s">
        <v>37</v>
      </c>
      <c r="C17" s="250"/>
      <c r="D17" s="250"/>
      <c r="E17" s="250"/>
      <c r="F17" s="252" t="s">
        <v>166</v>
      </c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40"/>
      <c r="AA17" s="40"/>
      <c r="AB17" s="40"/>
      <c r="AC17" s="40"/>
      <c r="AD17" s="40"/>
      <c r="AE17" s="40"/>
      <c r="AF17" s="40"/>
      <c r="AG17" s="40"/>
    </row>
    <row r="18" spans="1:33" x14ac:dyDescent="0.15">
      <c r="A18" s="249"/>
      <c r="B18" s="250"/>
      <c r="C18" s="250"/>
      <c r="D18" s="250"/>
      <c r="E18" s="250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40"/>
      <c r="AA18" s="40"/>
      <c r="AB18" s="40"/>
      <c r="AC18" s="40"/>
      <c r="AD18" s="40"/>
      <c r="AE18" s="40"/>
      <c r="AF18" s="40"/>
      <c r="AG18" s="40"/>
    </row>
    <row r="19" spans="1:33" x14ac:dyDescent="0.15">
      <c r="A19" s="249" t="s">
        <v>36</v>
      </c>
      <c r="B19" s="258" t="s">
        <v>35</v>
      </c>
      <c r="C19" s="258"/>
      <c r="D19" s="258"/>
      <c r="E19" s="258"/>
      <c r="F19" s="49" t="s">
        <v>34</v>
      </c>
      <c r="G19" s="49"/>
      <c r="H19" s="49"/>
      <c r="I19" s="49"/>
      <c r="J19" s="48"/>
      <c r="K19" s="48"/>
      <c r="L19" s="48"/>
      <c r="M19" s="45"/>
      <c r="N19" s="45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</row>
    <row r="20" spans="1:33" x14ac:dyDescent="0.15">
      <c r="A20" s="249"/>
      <c r="B20" s="258"/>
      <c r="C20" s="258"/>
      <c r="D20" s="258"/>
      <c r="E20" s="258"/>
      <c r="F20" s="48"/>
      <c r="G20" s="48"/>
      <c r="H20" s="48"/>
      <c r="I20" s="48"/>
      <c r="J20" s="48"/>
      <c r="K20" s="48"/>
      <c r="L20" s="48"/>
      <c r="M20" s="45"/>
      <c r="N20" s="45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</row>
    <row r="21" spans="1:33" x14ac:dyDescent="0.15">
      <c r="A21" s="40"/>
      <c r="B21" s="40"/>
      <c r="C21" s="40"/>
      <c r="D21" s="40"/>
      <c r="E21" s="40"/>
      <c r="F21" s="48" t="s">
        <v>33</v>
      </c>
      <c r="G21" s="40"/>
      <c r="H21" s="40"/>
      <c r="I21" s="48"/>
      <c r="J21" s="48"/>
      <c r="K21" s="48"/>
      <c r="L21" s="48"/>
      <c r="M21" s="45"/>
      <c r="N21" s="45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</row>
    <row r="22" spans="1:33" x14ac:dyDescent="0.15">
      <c r="A22" s="40"/>
      <c r="B22" s="40"/>
      <c r="C22" s="40"/>
      <c r="D22" s="40"/>
      <c r="E22" s="40"/>
      <c r="F22" s="48" t="s">
        <v>54</v>
      </c>
      <c r="G22" s="40"/>
      <c r="H22" s="40"/>
      <c r="I22" s="48"/>
      <c r="J22" s="48"/>
      <c r="K22" s="48"/>
      <c r="L22" s="48"/>
      <c r="M22" s="45"/>
      <c r="N22" s="45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</row>
    <row r="23" spans="1:33" x14ac:dyDescent="0.15">
      <c r="A23" s="40"/>
      <c r="B23" s="40"/>
      <c r="C23" s="40"/>
      <c r="D23" s="40"/>
      <c r="E23" s="40"/>
      <c r="F23" s="48"/>
      <c r="G23" s="40"/>
      <c r="H23" s="40"/>
      <c r="I23" s="48"/>
      <c r="J23" s="48"/>
      <c r="K23" s="48"/>
      <c r="L23" s="48"/>
      <c r="M23" s="45"/>
      <c r="N23" s="45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</row>
    <row r="24" spans="1:33" x14ac:dyDescent="0.15">
      <c r="A24" s="40"/>
      <c r="B24" s="40"/>
      <c r="C24" s="40"/>
      <c r="D24" s="40"/>
      <c r="E24" s="40"/>
      <c r="F24" s="48" t="s">
        <v>83</v>
      </c>
      <c r="G24" s="40"/>
      <c r="H24" s="40"/>
      <c r="I24" s="48"/>
      <c r="J24" s="48"/>
      <c r="K24" s="48"/>
      <c r="L24" s="48"/>
      <c r="M24" s="45"/>
      <c r="N24" s="45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</row>
    <row r="25" spans="1:33" x14ac:dyDescent="0.15">
      <c r="A25" s="40"/>
      <c r="B25" s="40"/>
      <c r="C25" s="40"/>
      <c r="D25" s="40"/>
      <c r="E25" s="40"/>
      <c r="F25" s="44" t="s">
        <v>32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</row>
    <row r="26" spans="1:33" x14ac:dyDescent="0.15">
      <c r="A26" s="40"/>
      <c r="B26" s="40"/>
      <c r="C26" s="40"/>
      <c r="D26" s="40"/>
      <c r="E26" s="40"/>
      <c r="F26" s="50" t="s">
        <v>31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</row>
    <row r="27" spans="1:33" x14ac:dyDescent="0.15">
      <c r="A27" s="40"/>
      <c r="B27" s="40"/>
      <c r="C27" s="40"/>
      <c r="D27" s="40"/>
      <c r="E27" s="40"/>
      <c r="F27" s="47" t="s">
        <v>163</v>
      </c>
      <c r="G27" s="48"/>
      <c r="H27" s="48"/>
      <c r="I27" s="48"/>
      <c r="J27" s="48"/>
      <c r="K27" s="48"/>
      <c r="L27" s="49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</row>
    <row r="28" spans="1:33" x14ac:dyDescent="0.15">
      <c r="A28" s="40"/>
      <c r="B28" s="40"/>
      <c r="C28" s="40"/>
      <c r="D28" s="40"/>
      <c r="E28" s="40"/>
      <c r="F28" s="47" t="s">
        <v>30</v>
      </c>
      <c r="G28" s="48"/>
      <c r="H28" s="48"/>
      <c r="I28" s="48"/>
      <c r="J28" s="48"/>
      <c r="K28" s="48"/>
      <c r="L28" s="48"/>
      <c r="M28" s="45"/>
      <c r="N28" s="45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</row>
    <row r="29" spans="1:33" x14ac:dyDescent="0.15">
      <c r="A29" s="40"/>
      <c r="B29" s="40"/>
      <c r="C29" s="40"/>
      <c r="D29" s="45"/>
      <c r="E29" s="45"/>
      <c r="F29" s="47" t="s">
        <v>29</v>
      </c>
      <c r="G29" s="46"/>
      <c r="H29" s="46"/>
      <c r="I29" s="45"/>
      <c r="J29" s="45"/>
      <c r="K29" s="45"/>
      <c r="L29" s="45"/>
      <c r="M29" s="45"/>
      <c r="N29" s="45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</row>
    <row r="30" spans="1:33" x14ac:dyDescent="0.15">
      <c r="A30" s="40"/>
      <c r="B30" s="40"/>
      <c r="C30" s="40"/>
      <c r="D30" s="40"/>
      <c r="E30" s="40"/>
      <c r="F30" s="47" t="s">
        <v>28</v>
      </c>
      <c r="G30" s="46"/>
      <c r="H30" s="46"/>
      <c r="I30" s="45"/>
      <c r="J30" s="45"/>
      <c r="K30" s="45"/>
      <c r="L30" s="45"/>
      <c r="M30" s="45"/>
      <c r="N30" s="45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</row>
    <row r="31" spans="1:33" x14ac:dyDescent="0.15">
      <c r="A31" s="40"/>
      <c r="B31" s="40"/>
      <c r="C31" s="40"/>
      <c r="D31" s="40"/>
      <c r="E31" s="40"/>
      <c r="F31" s="63" t="s">
        <v>65</v>
      </c>
      <c r="G31" s="46"/>
      <c r="H31" s="46"/>
      <c r="I31" s="45"/>
      <c r="J31" s="45"/>
      <c r="K31" s="45"/>
      <c r="L31" s="45"/>
      <c r="M31" s="45"/>
      <c r="N31" s="45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</row>
    <row r="32" spans="1:33" x14ac:dyDescent="0.15">
      <c r="A32" s="40"/>
      <c r="B32" s="40"/>
      <c r="C32" s="40"/>
      <c r="D32" s="40"/>
      <c r="E32" s="40"/>
      <c r="F32" s="63"/>
      <c r="G32" s="45" t="s">
        <v>66</v>
      </c>
      <c r="H32" s="46"/>
      <c r="I32" s="45"/>
      <c r="J32" s="45"/>
      <c r="K32" s="45"/>
      <c r="L32" s="45"/>
      <c r="M32" s="45"/>
      <c r="N32" s="45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</row>
    <row r="33" spans="1:38" x14ac:dyDescent="0.15">
      <c r="A33" s="40"/>
      <c r="B33" s="40"/>
      <c r="C33" s="40"/>
      <c r="D33" s="40"/>
      <c r="E33" s="40"/>
      <c r="F33" s="44" t="s">
        <v>27</v>
      </c>
      <c r="G33" s="46"/>
      <c r="H33" s="46"/>
      <c r="I33" s="40"/>
      <c r="J33" s="40"/>
      <c r="K33" s="40"/>
      <c r="L33" s="45"/>
      <c r="M33" s="45"/>
      <c r="N33" s="45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</row>
    <row r="34" spans="1:38" x14ac:dyDescent="0.15">
      <c r="A34" s="40"/>
      <c r="B34" s="40"/>
      <c r="C34" s="40"/>
      <c r="D34" s="40"/>
      <c r="E34" s="40"/>
      <c r="F34" s="44"/>
      <c r="G34" s="46"/>
      <c r="H34" s="46"/>
      <c r="I34" s="40"/>
      <c r="J34" s="40"/>
      <c r="K34" s="40"/>
      <c r="L34" s="45"/>
      <c r="M34" s="45"/>
      <c r="N34" s="45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</row>
    <row r="35" spans="1:38" x14ac:dyDescent="0.15">
      <c r="A35" s="40"/>
      <c r="B35" s="40"/>
      <c r="C35" s="40"/>
      <c r="D35" s="45"/>
      <c r="E35" s="45"/>
      <c r="F35" s="44"/>
      <c r="G35" s="46"/>
      <c r="H35" s="46"/>
      <c r="I35" s="40"/>
      <c r="J35" s="40"/>
      <c r="K35" s="40"/>
      <c r="L35" s="45"/>
      <c r="M35" s="45"/>
      <c r="N35" s="45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8" x14ac:dyDescent="0.15">
      <c r="A36" s="249" t="s">
        <v>26</v>
      </c>
      <c r="B36" s="258" t="s">
        <v>25</v>
      </c>
      <c r="C36" s="258"/>
      <c r="D36" s="258"/>
      <c r="E36" s="258"/>
      <c r="F36" s="40" t="s">
        <v>24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8" x14ac:dyDescent="0.15">
      <c r="A37" s="249"/>
      <c r="B37" s="258"/>
      <c r="C37" s="258"/>
      <c r="D37" s="258"/>
      <c r="E37" s="258"/>
      <c r="F37" s="44" t="s">
        <v>23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</row>
    <row r="38" spans="1:38" x14ac:dyDescent="0.15">
      <c r="A38" s="40"/>
      <c r="B38" s="40"/>
      <c r="C38" s="40"/>
      <c r="D38" s="40"/>
      <c r="E38" s="40"/>
      <c r="F38" s="44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1" t="s">
        <v>55</v>
      </c>
    </row>
    <row r="39" spans="1:38" x14ac:dyDescent="0.15">
      <c r="A39" s="40"/>
      <c r="B39" s="40"/>
      <c r="C39" s="40"/>
      <c r="D39" s="40"/>
      <c r="E39" s="40"/>
      <c r="F39" s="44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53">
        <v>41489</v>
      </c>
      <c r="AI39" s="53">
        <v>41490</v>
      </c>
    </row>
    <row r="40" spans="1:38" x14ac:dyDescent="0.15">
      <c r="A40" s="249" t="s">
        <v>22</v>
      </c>
      <c r="B40" s="257" t="s">
        <v>21</v>
      </c>
      <c r="C40" s="257"/>
      <c r="D40" s="257"/>
      <c r="E40" s="257"/>
      <c r="F40" s="41">
        <v>1</v>
      </c>
      <c r="G40" s="251" t="str">
        <f>ﾃﾞｰﾀﾃｰﾌﾞﾙ!J8</f>
        <v>末広SC</v>
      </c>
      <c r="H40" s="248"/>
      <c r="I40" s="248"/>
      <c r="J40" s="248"/>
      <c r="K40" s="248"/>
      <c r="L40" s="248"/>
      <c r="M40" s="248"/>
      <c r="N40" s="103" t="str">
        <f>ﾃﾞｰﾀﾃｰﾌﾞﾙ!I8</f>
        <v>北摂</v>
      </c>
      <c r="O40" s="104"/>
      <c r="P40" s="104"/>
      <c r="Q40" s="104"/>
      <c r="R40" s="104"/>
      <c r="S40" s="104"/>
      <c r="T40" s="104"/>
      <c r="AE40" s="40"/>
      <c r="AI40" s="31">
        <f>COUNTIF(ﾀｲﾑｽｹｼﾞｭｰﾙ!$D$7:$O$19,G49)</f>
        <v>2</v>
      </c>
      <c r="AJ40" s="31" t="e">
        <f>COUNTIF(#REF!,#REF!)</f>
        <v>#REF!</v>
      </c>
      <c r="AK40" s="95"/>
      <c r="AL40" s="96"/>
    </row>
    <row r="41" spans="1:38" x14ac:dyDescent="0.15">
      <c r="A41" s="249"/>
      <c r="B41" s="257"/>
      <c r="C41" s="257"/>
      <c r="D41" s="257"/>
      <c r="E41" s="257"/>
      <c r="F41" s="41">
        <v>2</v>
      </c>
      <c r="G41" s="251" t="str">
        <f>ﾃﾞｰﾀﾃｰﾌﾞﾙ!J9</f>
        <v>多井畑FC</v>
      </c>
      <c r="H41" s="248"/>
      <c r="I41" s="248"/>
      <c r="J41" s="248"/>
      <c r="K41" s="248"/>
      <c r="L41" s="248"/>
      <c r="M41" s="248"/>
      <c r="N41" s="103" t="str">
        <f>ﾃﾞｰﾀﾃｰﾌﾞﾙ!I9</f>
        <v>神戸</v>
      </c>
      <c r="O41" s="40"/>
      <c r="P41" s="40"/>
      <c r="Q41" s="40"/>
      <c r="AE41" s="40"/>
      <c r="AI41" s="31">
        <f>COUNTIF(ﾀｲﾑｽｹｼﾞｭｰﾙ!$D$7:$O$19,G41)</f>
        <v>3</v>
      </c>
      <c r="AJ41" s="31" t="e">
        <f>COUNTIF(#REF!,#REF!)</f>
        <v>#REF!</v>
      </c>
      <c r="AK41" s="95"/>
      <c r="AL41" s="96"/>
    </row>
    <row r="42" spans="1:38" ht="17.25" x14ac:dyDescent="0.15">
      <c r="B42" s="42" t="str">
        <f>ﾃﾞｰﾀﾃｰﾌﾞﾙ!C4</f>
        <v>U-9</v>
      </c>
      <c r="C42" s="42"/>
      <c r="D42" s="42"/>
      <c r="F42" s="41">
        <v>3</v>
      </c>
      <c r="G42" s="251" t="str">
        <f>ﾃﾞｰﾀﾃｰﾌﾞﾙ!J10</f>
        <v>エスペランサFC</v>
      </c>
      <c r="H42" s="248"/>
      <c r="I42" s="248"/>
      <c r="J42" s="248"/>
      <c r="K42" s="248"/>
      <c r="L42" s="248"/>
      <c r="M42" s="248"/>
      <c r="N42" s="103" t="str">
        <f>ﾃﾞｰﾀﾃｰﾌﾞﾙ!I10</f>
        <v>明石</v>
      </c>
      <c r="AI42" s="31">
        <f>COUNTIF(ﾀｲﾑｽｹｼﾞｭｰﾙ!$D$7:$O$19,G45)</f>
        <v>2</v>
      </c>
      <c r="AJ42" s="31" t="e">
        <f>COUNTIF(#REF!,#REF!)</f>
        <v>#REF!</v>
      </c>
      <c r="AK42" s="95"/>
      <c r="AL42" s="96"/>
    </row>
    <row r="43" spans="1:38" x14ac:dyDescent="0.15">
      <c r="F43" s="41">
        <v>4</v>
      </c>
      <c r="G43" s="251" t="str">
        <f>ﾃﾞｰﾀﾃｰﾌﾞﾙ!J11</f>
        <v>長尾WFC</v>
      </c>
      <c r="H43" s="248"/>
      <c r="I43" s="248"/>
      <c r="J43" s="248"/>
      <c r="K43" s="248"/>
      <c r="L43" s="248"/>
      <c r="M43" s="248"/>
      <c r="N43" s="103" t="str">
        <f>ﾃﾞｰﾀﾃｰﾌﾞﾙ!I11</f>
        <v>北摂</v>
      </c>
      <c r="O43" s="40"/>
      <c r="P43" s="40"/>
      <c r="Q43" s="40"/>
      <c r="T43" s="40"/>
      <c r="AI43" s="31">
        <f>COUNTIF(ﾀｲﾑｽｹｼﾞｭｰﾙ!$D$7:$O$19,G43)</f>
        <v>2</v>
      </c>
      <c r="AJ43" s="31" t="e">
        <f>COUNTIF(#REF!,#REF!)</f>
        <v>#REF!</v>
      </c>
      <c r="AK43" s="95"/>
      <c r="AL43" s="96"/>
    </row>
    <row r="44" spans="1:38" x14ac:dyDescent="0.15">
      <c r="F44" s="41">
        <v>5</v>
      </c>
      <c r="G44" s="251" t="str">
        <f>ﾃﾞｰﾀﾃｰﾌﾞﾙ!J12</f>
        <v>社FCジュニアA</v>
      </c>
      <c r="H44" s="248"/>
      <c r="I44" s="248"/>
      <c r="J44" s="248"/>
      <c r="K44" s="248"/>
      <c r="L44" s="248"/>
      <c r="M44" s="248"/>
      <c r="N44" s="103" t="s">
        <v>173</v>
      </c>
      <c r="O44" s="40"/>
      <c r="P44" s="40"/>
      <c r="Q44" s="40"/>
      <c r="T44" s="40"/>
      <c r="AI44" s="31">
        <f>COUNTIF(ﾀｲﾑｽｹｼﾞｭｰﾙ!$D$7:$O$19,G44)</f>
        <v>0</v>
      </c>
      <c r="AJ44" s="31" t="e">
        <f>COUNTIF(#REF!,#REF!)</f>
        <v>#REF!</v>
      </c>
      <c r="AK44" s="95"/>
      <c r="AL44" s="96"/>
    </row>
    <row r="45" spans="1:38" x14ac:dyDescent="0.15">
      <c r="A45" s="40"/>
      <c r="B45" s="40"/>
      <c r="C45" s="40"/>
      <c r="D45" s="40"/>
      <c r="E45" s="40"/>
      <c r="F45" s="41">
        <v>6</v>
      </c>
      <c r="G45" s="251" t="str">
        <f>ﾃﾞｰﾀﾃｰﾌﾞﾙ!J13</f>
        <v>社FCジュニアB</v>
      </c>
      <c r="H45" s="248"/>
      <c r="I45" s="248"/>
      <c r="J45" s="248"/>
      <c r="K45" s="248"/>
      <c r="L45" s="248"/>
      <c r="M45" s="248"/>
      <c r="N45" s="103" t="str">
        <f>ﾃﾞｰﾀﾃｰﾌﾞﾙ!I13</f>
        <v>北播磨</v>
      </c>
      <c r="P45" s="40"/>
      <c r="Q45" s="40"/>
      <c r="AI45" s="31">
        <f>COUNTIF(ﾀｲﾑｽｹｼﾞｭｰﾙ!$D$7:$O$19,G42)</f>
        <v>2</v>
      </c>
      <c r="AJ45" s="31" t="e">
        <f>COUNTIF(#REF!,#REF!)</f>
        <v>#REF!</v>
      </c>
      <c r="AK45" s="95"/>
      <c r="AL45" s="96"/>
    </row>
    <row r="46" spans="1:38" x14ac:dyDescent="0.15">
      <c r="F46" s="41">
        <v>7</v>
      </c>
      <c r="G46" s="251" t="str">
        <f>ﾃﾞｰﾀﾃｰﾌﾞﾙ!J14</f>
        <v>センアーノ神戸ムーブ</v>
      </c>
      <c r="H46" s="248"/>
      <c r="I46" s="248"/>
      <c r="J46" s="248"/>
      <c r="K46" s="248"/>
      <c r="L46" s="248"/>
      <c r="M46" s="248"/>
      <c r="N46" s="103" t="str">
        <f>ﾃﾞｰﾀﾃｰﾌﾞﾙ!I14</f>
        <v>神戸</v>
      </c>
      <c r="O46" s="40"/>
      <c r="P46" s="40"/>
      <c r="Q46" s="40"/>
      <c r="AI46" s="31">
        <f>COUNTIF(ﾀｲﾑｽｹｼﾞｭｰﾙ!$D$7:$O$19,G46)</f>
        <v>3</v>
      </c>
      <c r="AJ46" s="31" t="e">
        <f>COUNTIF(#REF!,#REF!)</f>
        <v>#REF!</v>
      </c>
      <c r="AK46" s="95"/>
      <c r="AL46" s="96"/>
    </row>
    <row r="47" spans="1:38" x14ac:dyDescent="0.15">
      <c r="F47" s="41">
        <v>8</v>
      </c>
      <c r="G47" s="251" t="str">
        <f>ﾃﾞｰﾀﾃｰﾌﾞﾙ!J15</f>
        <v>センアーノ神戸ドリーム</v>
      </c>
      <c r="H47" s="248"/>
      <c r="I47" s="248"/>
      <c r="J47" s="248"/>
      <c r="K47" s="248"/>
      <c r="L47" s="248"/>
      <c r="M47" s="248"/>
      <c r="N47" s="103" t="str">
        <f>ﾃﾞｰﾀﾃｰﾌﾞﾙ!I15</f>
        <v>神戸</v>
      </c>
      <c r="Q47" s="40"/>
      <c r="AI47" s="31">
        <f>COUNTIF(ﾀｲﾑｽｹｼﾞｭｰﾙ!$D$7:$O$19,G47)</f>
        <v>2</v>
      </c>
      <c r="AJ47" s="31" t="e">
        <f>COUNTIF(#REF!,#REF!)</f>
        <v>#REF!</v>
      </c>
      <c r="AK47" s="95"/>
      <c r="AL47" s="96"/>
    </row>
    <row r="48" spans="1:38" x14ac:dyDescent="0.15">
      <c r="A48" s="40"/>
      <c r="B48" s="40"/>
      <c r="C48" s="40"/>
      <c r="E48" s="40"/>
      <c r="F48" s="41">
        <v>9</v>
      </c>
      <c r="G48" s="251" t="str">
        <f>ﾃﾞｰﾀﾃｰﾌﾞﾙ!J16</f>
        <v>M.SERIOFC</v>
      </c>
      <c r="H48" s="248"/>
      <c r="I48" s="248"/>
      <c r="J48" s="248"/>
      <c r="K48" s="248"/>
      <c r="L48" s="248"/>
      <c r="M48" s="248"/>
      <c r="N48" s="103" t="str">
        <f>ﾃﾞｰﾀﾃｰﾌﾞﾙ!I16</f>
        <v>北播磨</v>
      </c>
      <c r="AI48" s="31">
        <f>COUNTIF(ﾀｲﾑｽｹｼﾞｭｰﾙ!$D$7:$O$19,G48)</f>
        <v>2</v>
      </c>
      <c r="AJ48" s="31" t="e">
        <f>COUNTIF(#REF!,#REF!)</f>
        <v>#REF!</v>
      </c>
      <c r="AK48" s="95"/>
      <c r="AL48" s="96"/>
    </row>
    <row r="49" spans="6:38" x14ac:dyDescent="0.15">
      <c r="F49" s="31">
        <v>10</v>
      </c>
      <c r="G49" s="251" t="str">
        <f>ﾃﾞｰﾀﾃｰﾌﾞﾙ!J17</f>
        <v>SVIC　FA</v>
      </c>
      <c r="H49" s="248"/>
      <c r="I49" s="248"/>
      <c r="J49" s="248"/>
      <c r="K49" s="248"/>
      <c r="L49" s="248"/>
      <c r="M49" s="248"/>
      <c r="N49" s="103" t="str">
        <f>ﾃﾞｰﾀﾃｰﾌﾞﾙ!I17</f>
        <v>神戸</v>
      </c>
      <c r="AE49" s="40"/>
      <c r="AI49" s="31">
        <f>COUNTIF(ﾀｲﾑｽｹｼﾞｭｰﾙ!$D$7:$O$19,G40)</f>
        <v>0</v>
      </c>
      <c r="AJ49" s="31" t="e">
        <f>COUNTIF(#REF!,#REF!)</f>
        <v>#REF!</v>
      </c>
      <c r="AK49" s="95"/>
      <c r="AL49" s="96"/>
    </row>
    <row r="50" spans="6:38" x14ac:dyDescent="0.15">
      <c r="F50" s="31">
        <v>11</v>
      </c>
      <c r="G50" s="251" t="str">
        <f>ﾃﾞｰﾀﾃｰﾌﾞﾙ!J18</f>
        <v>やまてSC</v>
      </c>
      <c r="H50" s="248"/>
      <c r="I50" s="248"/>
      <c r="J50" s="248"/>
      <c r="K50" s="248"/>
      <c r="L50" s="248"/>
      <c r="M50" s="248"/>
      <c r="N50" s="103" t="str">
        <f>ﾃﾞｰﾀﾃｰﾌﾞﾙ!I18</f>
        <v>明石</v>
      </c>
      <c r="AE50" s="40"/>
      <c r="AI50" s="31">
        <f>COUNTIF(ﾀｲﾑｽｹｼﾞｭｰﾙ!$D$7:$O$19,G50)</f>
        <v>3</v>
      </c>
      <c r="AJ50" s="31" t="e">
        <f>COUNTIF(#REF!,#REF!)</f>
        <v>#REF!</v>
      </c>
      <c r="AK50" s="95"/>
      <c r="AL50" s="96"/>
    </row>
    <row r="51" spans="6:38" x14ac:dyDescent="0.15">
      <c r="F51" s="31">
        <v>12</v>
      </c>
      <c r="G51" s="251" t="str">
        <f>ﾃﾞｰﾀﾃｰﾌﾞﾙ!J19</f>
        <v>旭FCジュニア</v>
      </c>
      <c r="H51" s="248"/>
      <c r="I51" s="248"/>
      <c r="J51" s="248"/>
      <c r="K51" s="248"/>
      <c r="L51" s="248"/>
      <c r="M51" s="248"/>
      <c r="N51" s="103" t="str">
        <f>ﾃﾞｰﾀﾃｰﾌﾞﾙ!I19</f>
        <v>北播磨</v>
      </c>
      <c r="AE51" s="40"/>
      <c r="AI51" s="31">
        <f>COUNTIF(ﾀｲﾑｽｹｼﾞｭｰﾙ!$D$7:$O$19,G51)</f>
        <v>3</v>
      </c>
      <c r="AJ51" s="31" t="e">
        <f>COUNTIF(#REF!,#REF!)</f>
        <v>#REF!</v>
      </c>
      <c r="AK51" s="95"/>
      <c r="AL51" s="96"/>
    </row>
    <row r="53" spans="6:38" ht="14.25" thickBot="1" x14ac:dyDescent="0.2"/>
    <row r="54" spans="6:38" x14ac:dyDescent="0.15">
      <c r="G54" s="39"/>
      <c r="H54" s="38" t="s">
        <v>49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7"/>
    </row>
    <row r="55" spans="6:38" x14ac:dyDescent="0.15">
      <c r="G55" s="36"/>
      <c r="H55" s="31" t="s">
        <v>162</v>
      </c>
      <c r="AC55" s="35"/>
    </row>
    <row r="56" spans="6:38" x14ac:dyDescent="0.15">
      <c r="G56" s="36"/>
      <c r="I56" s="31" t="s">
        <v>56</v>
      </c>
      <c r="AC56" s="35"/>
    </row>
    <row r="57" spans="6:38" x14ac:dyDescent="0.15">
      <c r="G57" s="36"/>
      <c r="H57" s="31" t="s">
        <v>50</v>
      </c>
      <c r="AC57" s="35"/>
    </row>
    <row r="58" spans="6:38" x14ac:dyDescent="0.15">
      <c r="G58" s="36"/>
      <c r="H58" s="31" t="s">
        <v>51</v>
      </c>
      <c r="AC58" s="35"/>
    </row>
    <row r="59" spans="6:38" ht="14.25" thickBot="1" x14ac:dyDescent="0.2">
      <c r="G59" s="34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2"/>
    </row>
  </sheetData>
  <mergeCells count="38"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  <mergeCell ref="A1:AG3"/>
    <mergeCell ref="B4:C5"/>
    <mergeCell ref="D4:T5"/>
    <mergeCell ref="B6:C7"/>
    <mergeCell ref="D6:T7"/>
    <mergeCell ref="F13:U13"/>
    <mergeCell ref="G50:M50"/>
    <mergeCell ref="F11:K12"/>
    <mergeCell ref="L11:M12"/>
    <mergeCell ref="G42:M42"/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</mergeCells>
  <phoneticPr fontId="3"/>
  <pageMargins left="0.70866141732283472" right="0" top="0.74803149606299213" bottom="0.74803149606299213" header="0.31496062992125984" footer="0.31496062992125984"/>
  <pageSetup paperSize="9" scale="97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58"/>
  <sheetViews>
    <sheetView topLeftCell="A9" workbookViewId="0">
      <selection activeCell="E58" sqref="A58:E59"/>
    </sheetView>
  </sheetViews>
  <sheetFormatPr defaultRowHeight="13.5" x14ac:dyDescent="0.15"/>
  <cols>
    <col min="1" max="1" width="1.5" customWidth="1"/>
    <col min="2" max="2" width="25.625" customWidth="1"/>
    <col min="3" max="3" width="7.875" customWidth="1"/>
    <col min="4" max="19" width="6.625" customWidth="1"/>
    <col min="20" max="32" width="6.75" customWidth="1"/>
  </cols>
  <sheetData>
    <row r="2" spans="2:27" ht="21" x14ac:dyDescent="0.15">
      <c r="B2" s="272" t="str">
        <f>ﾃﾞｰﾀﾃｰﾌﾞﾙ!C1</f>
        <v>asahi cup 2022</v>
      </c>
      <c r="C2" s="242"/>
      <c r="D2" s="242"/>
      <c r="E2" s="242"/>
      <c r="F2" s="242"/>
      <c r="G2" s="242"/>
      <c r="H2" s="242"/>
      <c r="I2" s="242"/>
      <c r="J2" s="242"/>
      <c r="K2" s="99" t="str">
        <f>ﾃﾞｰﾀﾃｰﾌﾞﾙ!C4</f>
        <v>U-9</v>
      </c>
      <c r="L2" s="5"/>
      <c r="M2" s="99" t="s">
        <v>84</v>
      </c>
      <c r="N2" s="5"/>
      <c r="O2" s="5"/>
      <c r="P2" s="5"/>
      <c r="Q2" s="5"/>
      <c r="R2" s="6"/>
      <c r="S2" s="6"/>
      <c r="T2" s="6"/>
      <c r="W2" s="99"/>
      <c r="X2" s="5"/>
      <c r="Y2" s="5"/>
      <c r="Z2" s="5"/>
      <c r="AA2" s="5"/>
    </row>
    <row r="3" spans="2:27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6"/>
      <c r="X3" s="6"/>
      <c r="Y3" s="6"/>
      <c r="Z3" s="6"/>
      <c r="AA3" s="6"/>
    </row>
    <row r="4" spans="2:27" ht="27.95" customHeight="1" thickBot="1" x14ac:dyDescent="0.2">
      <c r="B4" s="14" t="s">
        <v>6</v>
      </c>
      <c r="C4" s="7" t="s">
        <v>11</v>
      </c>
      <c r="D4" s="15" t="str">
        <f>B5</f>
        <v>社FCジュニア　A</v>
      </c>
      <c r="E4" s="15"/>
      <c r="F4" s="16"/>
      <c r="G4" s="15" t="str">
        <f>B6</f>
        <v>センアーノ神戸ムーブ</v>
      </c>
      <c r="H4" s="15"/>
      <c r="I4" s="15"/>
      <c r="J4" s="17" t="str">
        <f>B7</f>
        <v>やまてSC</v>
      </c>
      <c r="K4" s="15"/>
      <c r="L4" s="16"/>
      <c r="M4" s="8" t="s">
        <v>0</v>
      </c>
      <c r="N4" s="9" t="s">
        <v>1</v>
      </c>
      <c r="O4" s="10" t="s">
        <v>2</v>
      </c>
      <c r="P4" s="11" t="s">
        <v>3</v>
      </c>
      <c r="Q4" s="12" t="s">
        <v>4</v>
      </c>
      <c r="R4" s="13"/>
      <c r="S4" s="13"/>
      <c r="T4" s="6"/>
      <c r="U4" s="130" t="s">
        <v>96</v>
      </c>
      <c r="V4" s="130" t="s">
        <v>97</v>
      </c>
      <c r="W4" s="131" t="s">
        <v>98</v>
      </c>
      <c r="X4" s="131"/>
      <c r="Y4" s="126"/>
      <c r="Z4" s="127"/>
      <c r="AA4" s="125"/>
    </row>
    <row r="5" spans="2:27" ht="27.95" customHeight="1" thickTop="1" x14ac:dyDescent="0.15">
      <c r="B5" s="77" t="str">
        <f>ﾃﾞｰﾀﾃｰﾌﾞﾙ!C8</f>
        <v>社FCジュニア　A</v>
      </c>
      <c r="C5" s="88" t="str">
        <f>ﾃﾞｰﾀﾃｰﾌﾞﾙ!D8</f>
        <v>北播磨</v>
      </c>
      <c r="D5" s="112"/>
      <c r="E5" s="111" t="s">
        <v>16</v>
      </c>
      <c r="F5" s="108"/>
      <c r="G5" s="114" t="str">
        <f>ﾀｲﾑｽｹｼﾞｭｰﾙ!E7</f>
        <v>.</v>
      </c>
      <c r="H5" s="115" t="str">
        <f>IF(ISTEXT(G5),"",IF(G5&gt;=I5,IF(G5=I5,"△","○"),"●"))</f>
        <v/>
      </c>
      <c r="I5" s="116" t="str">
        <f>ﾀｲﾑｽｹｼﾞｭｰﾙ!G7</f>
        <v>.</v>
      </c>
      <c r="J5" s="55" t="str">
        <f>ﾀｲﾑｽｹｼﾞｭｰﾙ!E9</f>
        <v>.</v>
      </c>
      <c r="K5" s="57" t="str">
        <f>IF(ISTEXT(J5),"",IF(J5&gt;=L5,IF(J5=L5,"△","○"),"●"))</f>
        <v/>
      </c>
      <c r="L5" s="54" t="str">
        <f xml:space="preserve"> ﾀｲﾑｽｹｼﾞｭｰﾙ!G9</f>
        <v>.</v>
      </c>
      <c r="M5" s="19"/>
      <c r="N5" s="20"/>
      <c r="O5" s="20"/>
      <c r="P5" s="21"/>
      <c r="Q5" s="18"/>
      <c r="R5" s="6"/>
      <c r="S5" s="6"/>
      <c r="T5" s="6"/>
      <c r="U5" s="133">
        <f>COUNTIF(D5:L5,"○")</f>
        <v>0</v>
      </c>
      <c r="V5" s="133">
        <f>COUNTIF(D5:L5,"△")</f>
        <v>0</v>
      </c>
      <c r="W5" s="133">
        <f>(U5*3)+V5</f>
        <v>0</v>
      </c>
      <c r="X5" s="128"/>
      <c r="Y5" s="128"/>
      <c r="Z5" s="128"/>
      <c r="AA5" s="128"/>
    </row>
    <row r="6" spans="2:27" ht="27.95" customHeight="1" x14ac:dyDescent="0.15">
      <c r="B6" s="77" t="str">
        <f>ﾃﾞｰﾀﾃｰﾌﾞﾙ!C9</f>
        <v>センアーノ神戸ムーブ</v>
      </c>
      <c r="C6" s="89" t="str">
        <f>ﾃﾞｰﾀﾃｰﾌﾞﾙ!D9</f>
        <v>神戸</v>
      </c>
      <c r="D6" s="56" t="str">
        <f>I5</f>
        <v>.</v>
      </c>
      <c r="E6" s="57" t="str">
        <f>IF(ISTEXT(D6),"",IF(D6&gt;=F6,IF(D6=F6,"△","○"),"●"))</f>
        <v/>
      </c>
      <c r="F6" s="113" t="str">
        <f>G5</f>
        <v>.</v>
      </c>
      <c r="G6" s="117"/>
      <c r="H6" s="118" t="s">
        <v>16</v>
      </c>
      <c r="I6" s="119"/>
      <c r="J6" s="120" t="str">
        <f>ﾀｲﾑｽｹｼﾞｭｰﾙ!E11</f>
        <v>.</v>
      </c>
      <c r="K6" s="115" t="str">
        <f>IF(ISTEXT(J6),"",IF(J6&gt;=L6,IF(J6=L6,"△","○"),"●"))</f>
        <v/>
      </c>
      <c r="L6" s="121" t="str">
        <f>ﾀｲﾑｽｹｼﾞｭｰﾙ!G11</f>
        <v>.</v>
      </c>
      <c r="M6" s="22"/>
      <c r="N6" s="23"/>
      <c r="O6" s="23"/>
      <c r="P6" s="24"/>
      <c r="Q6" s="25"/>
      <c r="R6" s="6"/>
      <c r="S6" s="6"/>
      <c r="T6" s="6"/>
      <c r="U6" s="133">
        <f>COUNTIF(D6:L6,"○")</f>
        <v>0</v>
      </c>
      <c r="V6" s="133">
        <f>COUNTIF(D6:L6,"△")</f>
        <v>0</v>
      </c>
      <c r="W6" s="133">
        <f>(U6*3)+V6</f>
        <v>0</v>
      </c>
      <c r="X6" s="128"/>
      <c r="Y6" s="128"/>
      <c r="Z6" s="129"/>
      <c r="AA6" s="129"/>
    </row>
    <row r="7" spans="2:27" ht="27.95" customHeight="1" thickBot="1" x14ac:dyDescent="0.2">
      <c r="B7" s="80" t="str">
        <f>ﾃﾞｰﾀﾃｰﾌﾞﾙ!C10</f>
        <v>やまてSC</v>
      </c>
      <c r="C7" s="90" t="str">
        <f>ﾃﾞｰﾀﾃｰﾌﾞﾙ!D10</f>
        <v>明石</v>
      </c>
      <c r="D7" s="81" t="str">
        <f>L5</f>
        <v>.</v>
      </c>
      <c r="E7" s="86" t="str">
        <f>IF(ISTEXT(D7),"",IF(D7&gt;=F7,IF(D7=F7,"△","○"),"●"))</f>
        <v/>
      </c>
      <c r="F7" s="82" t="str">
        <f>J5</f>
        <v>.</v>
      </c>
      <c r="G7" s="83" t="str">
        <f>L6</f>
        <v>.</v>
      </c>
      <c r="H7" s="86" t="str">
        <f>IF(ISTEXT(G7),"",IF(G7&gt;=I7,IF(G7=I7,"△","○"),"●"))</f>
        <v/>
      </c>
      <c r="I7" s="83" t="str">
        <f>J6</f>
        <v>.</v>
      </c>
      <c r="J7" s="122"/>
      <c r="K7" s="123" t="s">
        <v>16</v>
      </c>
      <c r="L7" s="124"/>
      <c r="M7" s="132"/>
      <c r="N7" s="87"/>
      <c r="O7" s="87"/>
      <c r="P7" s="84"/>
      <c r="Q7" s="85"/>
      <c r="R7" s="6"/>
      <c r="S7" s="6"/>
      <c r="T7" s="6"/>
      <c r="U7" s="133">
        <f>COUNTIF(D7:L7,"○")</f>
        <v>0</v>
      </c>
      <c r="V7" s="133">
        <f>COUNTIF(D7:L7,"△")</f>
        <v>0</v>
      </c>
      <c r="W7" s="133">
        <f>(U7*3)+V7</f>
        <v>0</v>
      </c>
      <c r="X7" s="128"/>
      <c r="Y7" s="128"/>
      <c r="Z7" s="129"/>
      <c r="AA7" s="129"/>
    </row>
    <row r="8" spans="2:27" ht="27.95" customHeight="1" thickBot="1" x14ac:dyDescent="0.2">
      <c r="B8" s="6"/>
      <c r="C8" s="91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33"/>
      <c r="V8" s="133"/>
      <c r="W8" s="134"/>
      <c r="X8" s="6"/>
      <c r="Y8" s="6"/>
      <c r="Z8" s="6"/>
      <c r="AA8" s="6"/>
    </row>
    <row r="9" spans="2:27" ht="27.95" customHeight="1" thickBot="1" x14ac:dyDescent="0.2">
      <c r="B9" s="78" t="s">
        <v>18</v>
      </c>
      <c r="C9" s="7" t="s">
        <v>11</v>
      </c>
      <c r="D9" s="15" t="str">
        <f>B10</f>
        <v>M.SERIOFC</v>
      </c>
      <c r="E9" s="15"/>
      <c r="F9" s="16"/>
      <c r="G9" s="15" t="str">
        <f>B11</f>
        <v>SVIC　FA</v>
      </c>
      <c r="H9" s="15"/>
      <c r="I9" s="15"/>
      <c r="J9" s="17" t="str">
        <f>B12</f>
        <v>長尾WFC</v>
      </c>
      <c r="K9" s="15"/>
      <c r="L9" s="16"/>
      <c r="M9" s="8" t="s">
        <v>0</v>
      </c>
      <c r="N9" s="9" t="s">
        <v>1</v>
      </c>
      <c r="O9" s="10" t="s">
        <v>2</v>
      </c>
      <c r="P9" s="11" t="s">
        <v>3</v>
      </c>
      <c r="Q9" s="12" t="s">
        <v>4</v>
      </c>
      <c r="R9" s="13"/>
      <c r="S9" s="13"/>
      <c r="T9" s="6"/>
      <c r="U9" s="133"/>
      <c r="V9" s="133"/>
      <c r="W9" s="134"/>
      <c r="X9" s="125"/>
      <c r="Y9" s="126"/>
      <c r="Z9" s="127"/>
      <c r="AA9" s="125"/>
    </row>
    <row r="10" spans="2:27" ht="27.95" customHeight="1" thickTop="1" x14ac:dyDescent="0.15">
      <c r="B10" s="77" t="str">
        <f>ﾃﾞｰﾀﾃｰﾌﾞﾙ!C11</f>
        <v>M.SERIOFC</v>
      </c>
      <c r="C10" s="89" t="str">
        <f>ﾃﾞｰﾀﾃｰﾌﾞﾙ!D11</f>
        <v>北播磨</v>
      </c>
      <c r="D10" s="112"/>
      <c r="E10" s="111" t="s">
        <v>16</v>
      </c>
      <c r="F10" s="108"/>
      <c r="G10" s="114" t="str">
        <f>ﾀｲﾑｽｹｼﾞｭｰﾙ!L7</f>
        <v>.</v>
      </c>
      <c r="H10" s="115" t="str">
        <f>IF(ISTEXT(G10),"",IF(G10&gt;=I10,IF(G10=I10,"△","○"),"●"))</f>
        <v/>
      </c>
      <c r="I10" s="116" t="str">
        <f>ﾀｲﾑｽｹｼﾞｭｰﾙ!N7</f>
        <v>.</v>
      </c>
      <c r="J10" s="55" t="str">
        <f>ﾀｲﾑｽｹｼﾞｭｰﾙ!L9</f>
        <v>.</v>
      </c>
      <c r="K10" s="57" t="str">
        <f>IF(ISTEXT(J10),"",IF(J10&gt;=L10,IF(J10=L10,"△","○"),"●"))</f>
        <v/>
      </c>
      <c r="L10" s="54" t="str">
        <f>ﾀｲﾑｽｹｼﾞｭｰﾙ!N9</f>
        <v>.</v>
      </c>
      <c r="M10" s="19"/>
      <c r="N10" s="20"/>
      <c r="O10" s="20"/>
      <c r="P10" s="21"/>
      <c r="Q10" s="18"/>
      <c r="R10" s="6"/>
      <c r="S10" s="6"/>
      <c r="T10" s="6"/>
      <c r="U10" s="133">
        <f>COUNTIF(D10:L10,"○")</f>
        <v>0</v>
      </c>
      <c r="V10" s="133">
        <f>COUNTIF(D10:L10,"△")</f>
        <v>0</v>
      </c>
      <c r="W10" s="133">
        <f>(U10*3)+V10</f>
        <v>0</v>
      </c>
      <c r="X10" s="129"/>
      <c r="Y10" s="129"/>
      <c r="Z10" s="128"/>
      <c r="AA10" s="128"/>
    </row>
    <row r="11" spans="2:27" ht="27.95" customHeight="1" x14ac:dyDescent="0.15">
      <c r="B11" s="77" t="str">
        <f>ﾃﾞｰﾀﾃｰﾌﾞﾙ!C12</f>
        <v>SVIC　FA</v>
      </c>
      <c r="C11" s="89" t="str">
        <f>ﾃﾞｰﾀﾃｰﾌﾞﾙ!D12</f>
        <v>神戸</v>
      </c>
      <c r="D11" s="56" t="str">
        <f>I10</f>
        <v>.</v>
      </c>
      <c r="E11" s="57" t="str">
        <f>IF(ISTEXT(D11),"",IF(D11&gt;=F11,IF(D11=F11,"△","○"),"●"))</f>
        <v/>
      </c>
      <c r="F11" s="113" t="str">
        <f>G10</f>
        <v>.</v>
      </c>
      <c r="G11" s="117"/>
      <c r="H11" s="118" t="s">
        <v>16</v>
      </c>
      <c r="I11" s="119"/>
      <c r="J11" s="120" t="str">
        <f>ﾀｲﾑｽｹｼﾞｭｰﾙ!L11</f>
        <v>.</v>
      </c>
      <c r="K11" s="115" t="str">
        <f>IF(ISTEXT(J11),"",IF(J11&gt;=L11,IF(J11=L11,"△","○"),"●"))</f>
        <v/>
      </c>
      <c r="L11" s="121" t="str">
        <f>ﾀｲﾑｽｹｼﾞｭｰﾙ!N11</f>
        <v>.</v>
      </c>
      <c r="M11" s="22"/>
      <c r="N11" s="23"/>
      <c r="O11" s="23"/>
      <c r="P11" s="24"/>
      <c r="Q11" s="25"/>
      <c r="R11" s="6"/>
      <c r="S11" s="6"/>
      <c r="T11" s="6"/>
      <c r="U11" s="133">
        <f>COUNTIF(D11:L11,"○")</f>
        <v>0</v>
      </c>
      <c r="V11" s="133">
        <f>COUNTIF(D11:L11,"△")</f>
        <v>0</v>
      </c>
      <c r="W11" s="133">
        <f>(U11*3)+V11</f>
        <v>0</v>
      </c>
      <c r="X11" s="128"/>
      <c r="Y11" s="128"/>
      <c r="Z11" s="129"/>
      <c r="AA11" s="129"/>
    </row>
    <row r="12" spans="2:27" ht="27.95" customHeight="1" thickBot="1" x14ac:dyDescent="0.2">
      <c r="B12" s="80" t="str">
        <f>ﾃﾞｰﾀﾃｰﾌﾞﾙ!C13</f>
        <v>長尾WFC</v>
      </c>
      <c r="C12" s="90" t="str">
        <f>ﾃﾞｰﾀﾃｰﾌﾞﾙ!D13</f>
        <v>北摂</v>
      </c>
      <c r="D12" s="81" t="str">
        <f>L10</f>
        <v>.</v>
      </c>
      <c r="E12" s="86" t="str">
        <f>IF(ISTEXT(D12),"",IF(D12&gt;=F12,IF(D12=F12,"△","○"),"●"))</f>
        <v/>
      </c>
      <c r="F12" s="82" t="str">
        <f>J10</f>
        <v>.</v>
      </c>
      <c r="G12" s="83" t="str">
        <f>L11</f>
        <v>.</v>
      </c>
      <c r="H12" s="86" t="str">
        <f>IF(ISTEXT(G12),"",IF(G12&gt;=I12,IF(G12=I12,"△","○"),"●"))</f>
        <v/>
      </c>
      <c r="I12" s="83" t="str">
        <f>J11</f>
        <v>.</v>
      </c>
      <c r="J12" s="122"/>
      <c r="K12" s="123" t="s">
        <v>16</v>
      </c>
      <c r="L12" s="124"/>
      <c r="M12" s="132"/>
      <c r="N12" s="87"/>
      <c r="O12" s="87"/>
      <c r="P12" s="84"/>
      <c r="Q12" s="85"/>
      <c r="R12" s="6"/>
      <c r="S12" s="6"/>
      <c r="T12" s="6"/>
      <c r="U12" s="133">
        <f>COUNTIF(D12:L12,"○")</f>
        <v>0</v>
      </c>
      <c r="V12" s="133">
        <f>COUNTIF(D12:L12,"△")</f>
        <v>0</v>
      </c>
      <c r="W12" s="133">
        <f>(U12*3)+V12</f>
        <v>0</v>
      </c>
      <c r="X12" s="128"/>
      <c r="Y12" s="128"/>
      <c r="Z12" s="128"/>
      <c r="AA12" s="129"/>
    </row>
    <row r="13" spans="2:27" ht="27.95" customHeight="1" thickBot="1" x14ac:dyDescent="0.2">
      <c r="B13" s="6"/>
      <c r="C13" s="91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133"/>
      <c r="V13" s="133"/>
      <c r="W13" s="134"/>
      <c r="X13" s="6"/>
      <c r="Y13" s="6"/>
      <c r="Z13" s="6"/>
      <c r="AA13" s="6"/>
    </row>
    <row r="14" spans="2:27" ht="27.95" customHeight="1" thickBot="1" x14ac:dyDescent="0.2">
      <c r="B14" s="79" t="s">
        <v>5</v>
      </c>
      <c r="C14" s="7" t="s">
        <v>11</v>
      </c>
      <c r="D14" s="15" t="str">
        <f>B15</f>
        <v>末広FC</v>
      </c>
      <c r="E14" s="15"/>
      <c r="F14" s="16"/>
      <c r="G14" s="15" t="str">
        <f>B16</f>
        <v>多井畑FC</v>
      </c>
      <c r="H14" s="15"/>
      <c r="I14" s="15"/>
      <c r="J14" s="17" t="str">
        <f>B17</f>
        <v>旭FCジュニア</v>
      </c>
      <c r="K14" s="15"/>
      <c r="L14" s="16"/>
      <c r="M14" s="8" t="s">
        <v>0</v>
      </c>
      <c r="N14" s="9" t="s">
        <v>1</v>
      </c>
      <c r="O14" s="10" t="s">
        <v>2</v>
      </c>
      <c r="P14" s="11" t="s">
        <v>3</v>
      </c>
      <c r="Q14" s="12" t="s">
        <v>4</v>
      </c>
      <c r="R14" s="13"/>
      <c r="S14" s="13"/>
      <c r="T14" s="6"/>
      <c r="U14" s="133"/>
      <c r="V14" s="133"/>
      <c r="W14" s="134"/>
      <c r="X14" s="125"/>
      <c r="Y14" s="126"/>
      <c r="Z14" s="127"/>
      <c r="AA14" s="125"/>
    </row>
    <row r="15" spans="2:27" ht="27.95" customHeight="1" thickTop="1" x14ac:dyDescent="0.15">
      <c r="B15" s="77" t="str">
        <f>ﾃﾞｰﾀﾃｰﾌﾞﾙ!C14</f>
        <v>末広FC</v>
      </c>
      <c r="C15" s="89" t="str">
        <f>ﾃﾞｰﾀﾃｰﾌﾞﾙ!D14</f>
        <v>北摂</v>
      </c>
      <c r="D15" s="112"/>
      <c r="E15" s="111" t="s">
        <v>16</v>
      </c>
      <c r="F15" s="108"/>
      <c r="G15" s="114" t="str">
        <f>ﾀｲﾑｽｹｼﾞｭｰﾙ!E8</f>
        <v>.</v>
      </c>
      <c r="H15" s="115" t="str">
        <f>IF(ISTEXT(G15),"",IF(G15&gt;=I15,IF(G15=I15,"△","○"),"●"))</f>
        <v/>
      </c>
      <c r="I15" s="116" t="str">
        <f>ﾀｲﾑｽｹｼﾞｭｰﾙ!G8</f>
        <v>.</v>
      </c>
      <c r="J15" s="55" t="str">
        <f>ﾀｲﾑｽｹｼﾞｭｰﾙ!E10</f>
        <v>.</v>
      </c>
      <c r="K15" s="57" t="str">
        <f>IF(ISTEXT(J15),"",IF(J15&gt;=L15,IF(J15=L15,"△","○"),"●"))</f>
        <v/>
      </c>
      <c r="L15" s="54" t="str">
        <f>ﾀｲﾑｽｹｼﾞｭｰﾙ!G10</f>
        <v>.</v>
      </c>
      <c r="M15" s="19"/>
      <c r="N15" s="20"/>
      <c r="O15" s="20"/>
      <c r="P15" s="21"/>
      <c r="Q15" s="18"/>
      <c r="R15" s="6"/>
      <c r="S15" s="6"/>
      <c r="T15" s="6"/>
      <c r="U15" s="133">
        <f>COUNTIF(D15:L15,"○")</f>
        <v>0</v>
      </c>
      <c r="V15" s="133">
        <f>COUNTIF(D15:L15,"△")</f>
        <v>0</v>
      </c>
      <c r="W15" s="133">
        <f>(U15*3)+V15</f>
        <v>0</v>
      </c>
      <c r="X15" s="128"/>
      <c r="Y15" s="128"/>
      <c r="Z15" s="128"/>
      <c r="AA15" s="128"/>
    </row>
    <row r="16" spans="2:27" ht="27.95" customHeight="1" x14ac:dyDescent="0.15">
      <c r="B16" s="77" t="str">
        <f>ﾃﾞｰﾀﾃｰﾌﾞﾙ!C15</f>
        <v>多井畑FC</v>
      </c>
      <c r="C16" s="89" t="str">
        <f>ﾃﾞｰﾀﾃｰﾌﾞﾙ!D15</f>
        <v>神戸</v>
      </c>
      <c r="D16" s="56" t="str">
        <f>I15</f>
        <v>.</v>
      </c>
      <c r="E16" s="57" t="str">
        <f>IF(ISTEXT(D16),"",IF(D16&gt;=F16,IF(D16=F16,"△","○"),"●"))</f>
        <v/>
      </c>
      <c r="F16" s="113" t="str">
        <f>G15</f>
        <v>.</v>
      </c>
      <c r="G16" s="117"/>
      <c r="H16" s="118" t="s">
        <v>16</v>
      </c>
      <c r="I16" s="119"/>
      <c r="J16" s="120" t="str">
        <f>ﾀｲﾑｽｹｼﾞｭｰﾙ!E12</f>
        <v>.</v>
      </c>
      <c r="K16" s="115" t="str">
        <f>IF(ISTEXT(J16),"",IF(J16&gt;=L16,IF(J16=L16,"△","○"),"●"))</f>
        <v/>
      </c>
      <c r="L16" s="121" t="str">
        <f>ﾀｲﾑｽｹｼﾞｭｰﾙ!G12</f>
        <v>.</v>
      </c>
      <c r="M16" s="22"/>
      <c r="N16" s="23"/>
      <c r="O16" s="23"/>
      <c r="P16" s="24"/>
      <c r="Q16" s="25"/>
      <c r="R16" s="6"/>
      <c r="S16" s="6"/>
      <c r="T16" s="6"/>
      <c r="U16" s="133">
        <f>COUNTIF(D16:L16,"○")</f>
        <v>0</v>
      </c>
      <c r="V16" s="133">
        <f>COUNTIF(D16:L16,"△")</f>
        <v>0</v>
      </c>
      <c r="W16" s="133">
        <f>(U16*3)+V16</f>
        <v>0</v>
      </c>
      <c r="X16" s="129"/>
      <c r="Y16" s="129"/>
      <c r="Z16" s="129"/>
      <c r="AA16" s="129"/>
    </row>
    <row r="17" spans="2:27" ht="27.95" customHeight="1" thickBot="1" x14ac:dyDescent="0.2">
      <c r="B17" s="80" t="str">
        <f>ﾃﾞｰﾀﾃｰﾌﾞﾙ!C16</f>
        <v>旭FCジュニア</v>
      </c>
      <c r="C17" s="90" t="str">
        <f>ﾃﾞｰﾀﾃｰﾌﾞﾙ!D16</f>
        <v>北播磨</v>
      </c>
      <c r="D17" s="81" t="str">
        <f>L15</f>
        <v>.</v>
      </c>
      <c r="E17" s="86" t="str">
        <f>IF(ISTEXT(D17),"",IF(D17&gt;=F17,IF(D17=F17,"△","○"),"●"))</f>
        <v/>
      </c>
      <c r="F17" s="82" t="str">
        <f>J15</f>
        <v>.</v>
      </c>
      <c r="G17" s="83" t="str">
        <f>L16</f>
        <v>.</v>
      </c>
      <c r="H17" s="86" t="str">
        <f>IF(ISTEXT(G17),"",IF(G17&gt;=I17,IF(G17=I17,"△","○"),"●"))</f>
        <v/>
      </c>
      <c r="I17" s="83" t="str">
        <f>J16</f>
        <v>.</v>
      </c>
      <c r="J17" s="122"/>
      <c r="K17" s="123" t="s">
        <v>16</v>
      </c>
      <c r="L17" s="124"/>
      <c r="M17" s="132"/>
      <c r="N17" s="87"/>
      <c r="O17" s="87"/>
      <c r="P17" s="84"/>
      <c r="Q17" s="85"/>
      <c r="R17" s="6"/>
      <c r="S17" s="6"/>
      <c r="T17" s="6"/>
      <c r="U17" s="133">
        <f>COUNTIF(D17:L17,"○")</f>
        <v>0</v>
      </c>
      <c r="V17" s="133">
        <f>COUNTIF(D17:L17,"△")</f>
        <v>0</v>
      </c>
      <c r="W17" s="133">
        <f>(U17*3)+V17</f>
        <v>0</v>
      </c>
      <c r="X17" s="128"/>
      <c r="Y17" s="128"/>
      <c r="Z17" s="128"/>
      <c r="AA17" s="129"/>
    </row>
    <row r="18" spans="2:27" ht="27.95" customHeight="1" thickBot="1" x14ac:dyDescent="0.2">
      <c r="B18" s="6"/>
      <c r="C18" s="91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133"/>
      <c r="V18" s="133"/>
      <c r="W18" s="134"/>
      <c r="X18" s="6"/>
      <c r="Y18" s="6"/>
      <c r="Z18" s="6"/>
      <c r="AA18" s="6"/>
    </row>
    <row r="19" spans="2:27" ht="27.95" customHeight="1" thickBot="1" x14ac:dyDescent="0.2">
      <c r="B19" s="79" t="s">
        <v>57</v>
      </c>
      <c r="C19" s="7" t="s">
        <v>11</v>
      </c>
      <c r="D19" s="15" t="str">
        <f>B20</f>
        <v>エスペランサFC</v>
      </c>
      <c r="E19" s="15"/>
      <c r="F19" s="16"/>
      <c r="G19" s="15" t="str">
        <f>B21</f>
        <v>センアーノ神戸ドリーム</v>
      </c>
      <c r="H19" s="15"/>
      <c r="I19" s="15"/>
      <c r="J19" s="17" t="str">
        <f>B22</f>
        <v>社FCジュニアB</v>
      </c>
      <c r="K19" s="15"/>
      <c r="L19" s="16"/>
      <c r="M19" s="8" t="s">
        <v>0</v>
      </c>
      <c r="N19" s="9" t="s">
        <v>1</v>
      </c>
      <c r="O19" s="10" t="s">
        <v>2</v>
      </c>
      <c r="P19" s="11" t="s">
        <v>3</v>
      </c>
      <c r="Q19" s="12" t="s">
        <v>4</v>
      </c>
      <c r="R19" s="13"/>
      <c r="S19" s="13"/>
      <c r="T19" s="6"/>
      <c r="U19" s="133"/>
      <c r="V19" s="133"/>
      <c r="W19" s="134"/>
      <c r="X19" s="125"/>
      <c r="Y19" s="126"/>
      <c r="Z19" s="127"/>
      <c r="AA19" s="125"/>
    </row>
    <row r="20" spans="2:27" ht="27.95" customHeight="1" thickTop="1" x14ac:dyDescent="0.15">
      <c r="B20" s="77" t="str">
        <f>ﾃﾞｰﾀﾃｰﾌﾞﾙ!C17</f>
        <v>エスペランサFC</v>
      </c>
      <c r="C20" s="89" t="str">
        <f>ﾃﾞｰﾀﾃｰﾌﾞﾙ!D17</f>
        <v>明石</v>
      </c>
      <c r="D20" s="112"/>
      <c r="E20" s="111" t="s">
        <v>16</v>
      </c>
      <c r="F20" s="108"/>
      <c r="G20" s="114" t="str">
        <f>ﾀｲﾑｽｹｼﾞｭｰﾙ!L8</f>
        <v>.</v>
      </c>
      <c r="H20" s="115" t="str">
        <f>IF(ISTEXT(G20),"",IF(G20&gt;=I20,IF(G20=I20,"△","○"),"●"))</f>
        <v/>
      </c>
      <c r="I20" s="116" t="str">
        <f>ﾀｲﾑｽｹｼﾞｭｰﾙ!N8</f>
        <v>.</v>
      </c>
      <c r="J20" s="55" t="str">
        <f>ﾀｲﾑｽｹｼﾞｭｰﾙ!L10</f>
        <v>.</v>
      </c>
      <c r="K20" s="57" t="str">
        <f>IF(ISTEXT(J20),"",IF(J20&gt;=L20,IF(J20=L20,"△","○"),"●"))</f>
        <v/>
      </c>
      <c r="L20" s="54" t="str">
        <f>ﾀｲﾑｽｹｼﾞｭｰﾙ!N10</f>
        <v>.</v>
      </c>
      <c r="M20" s="19"/>
      <c r="N20" s="20"/>
      <c r="O20" s="20"/>
      <c r="P20" s="21"/>
      <c r="Q20" s="18"/>
      <c r="R20" s="6"/>
      <c r="S20" s="6"/>
      <c r="T20" s="6"/>
      <c r="U20" s="133">
        <f>COUNTIF(D20:L20,"○")</f>
        <v>0</v>
      </c>
      <c r="V20" s="133">
        <f>COUNTIF(D20:L20,"△")</f>
        <v>0</v>
      </c>
      <c r="W20" s="133">
        <f>(U20*3)+V20</f>
        <v>0</v>
      </c>
      <c r="X20" s="128"/>
      <c r="Y20" s="128"/>
      <c r="Z20" s="128"/>
      <c r="AA20" s="128"/>
    </row>
    <row r="21" spans="2:27" ht="27.95" customHeight="1" x14ac:dyDescent="0.15">
      <c r="B21" s="77" t="str">
        <f>ﾃﾞｰﾀﾃｰﾌﾞﾙ!C18</f>
        <v>センアーノ神戸ドリーム</v>
      </c>
      <c r="C21" s="89" t="str">
        <f>ﾃﾞｰﾀﾃｰﾌﾞﾙ!D18</f>
        <v>神戸</v>
      </c>
      <c r="D21" s="56" t="str">
        <f>I20</f>
        <v>.</v>
      </c>
      <c r="E21" s="57" t="str">
        <f>IF(ISTEXT(D21),"",IF(D21&gt;=F21,IF(D21=F21,"△","○"),"●"))</f>
        <v/>
      </c>
      <c r="F21" s="113" t="str">
        <f>G20</f>
        <v>.</v>
      </c>
      <c r="G21" s="117"/>
      <c r="H21" s="118" t="s">
        <v>16</v>
      </c>
      <c r="I21" s="119"/>
      <c r="J21" s="120" t="str">
        <f>ﾀｲﾑｽｹｼﾞｭｰﾙ!L12</f>
        <v>.</v>
      </c>
      <c r="K21" s="115" t="str">
        <f>IF(ISTEXT(J21),"",IF(J21&gt;=L21,IF(J21=L21,"△","○"),"●"))</f>
        <v/>
      </c>
      <c r="L21" s="121" t="str">
        <f>ﾀｲﾑｽｹｼﾞｭｰﾙ!N12</f>
        <v>.</v>
      </c>
      <c r="M21" s="22"/>
      <c r="N21" s="23"/>
      <c r="O21" s="23"/>
      <c r="P21" s="24"/>
      <c r="Q21" s="25"/>
      <c r="R21" s="6"/>
      <c r="S21" s="6"/>
      <c r="T21" s="6"/>
      <c r="U21" s="133">
        <f>COUNTIF(D21:L21,"○")</f>
        <v>0</v>
      </c>
      <c r="V21" s="133">
        <f>COUNTIF(D21:L21,"△")</f>
        <v>0</v>
      </c>
      <c r="W21" s="133">
        <f>(U21*3)+V21</f>
        <v>0</v>
      </c>
      <c r="X21" s="129"/>
      <c r="Y21" s="129"/>
      <c r="Z21" s="129"/>
      <c r="AA21" s="129"/>
    </row>
    <row r="22" spans="2:27" ht="27.95" customHeight="1" thickBot="1" x14ac:dyDescent="0.2">
      <c r="B22" s="80" t="str">
        <f>ﾃﾞｰﾀﾃｰﾌﾞﾙ!C19</f>
        <v>社FCジュニアB</v>
      </c>
      <c r="C22" s="90" t="str">
        <f>ﾃﾞｰﾀﾃｰﾌﾞﾙ!D19</f>
        <v>北播磨</v>
      </c>
      <c r="D22" s="81" t="str">
        <f>L20</f>
        <v>.</v>
      </c>
      <c r="E22" s="86" t="str">
        <f>IF(ISTEXT(D22),"",IF(D22&gt;=F22,IF(D22=F22,"△","○"),"●"))</f>
        <v/>
      </c>
      <c r="F22" s="82" t="str">
        <f>J20</f>
        <v>.</v>
      </c>
      <c r="G22" s="83" t="str">
        <f>L21</f>
        <v>.</v>
      </c>
      <c r="H22" s="86" t="str">
        <f>IF(ISTEXT(G22),"",IF(G22&gt;=I22,IF(G22=I22,"△","○"),"●"))</f>
        <v/>
      </c>
      <c r="I22" s="83" t="str">
        <f>J21</f>
        <v>.</v>
      </c>
      <c r="J22" s="122"/>
      <c r="K22" s="123" t="s">
        <v>16</v>
      </c>
      <c r="L22" s="124"/>
      <c r="M22" s="132"/>
      <c r="N22" s="87"/>
      <c r="O22" s="87"/>
      <c r="P22" s="84"/>
      <c r="Q22" s="85"/>
      <c r="R22" s="6"/>
      <c r="S22" s="6"/>
      <c r="T22" s="6"/>
      <c r="U22" s="133">
        <f>COUNTIF(D22:L22,"○")</f>
        <v>0</v>
      </c>
      <c r="V22" s="133">
        <f>COUNTIF(D22:L22,"△")</f>
        <v>0</v>
      </c>
      <c r="W22" s="133">
        <f>(U22*3)+V22</f>
        <v>0</v>
      </c>
      <c r="X22" s="128"/>
      <c r="Y22" s="128"/>
      <c r="Z22" s="128"/>
      <c r="AA22" s="129"/>
    </row>
    <row r="24" spans="2:27" ht="20.100000000000001" customHeight="1" x14ac:dyDescent="0.15"/>
    <row r="25" spans="2:27" ht="20.100000000000001" customHeight="1" x14ac:dyDescent="0.15"/>
    <row r="26" spans="2:27" ht="20.100000000000001" customHeight="1" x14ac:dyDescent="0.15">
      <c r="B26" s="107" t="str">
        <f>ﾃﾞｰﾀﾃｰﾌﾞﾙ!C1</f>
        <v>asahi cup 2022</v>
      </c>
      <c r="Q26" s="58"/>
      <c r="AA26" s="58"/>
    </row>
    <row r="27" spans="2:27" ht="15.95" customHeight="1" x14ac:dyDescent="0.15">
      <c r="B27" s="58" t="str">
        <f>ﾃﾞｰﾀﾃｰﾌﾞﾙ!C4</f>
        <v>U-9</v>
      </c>
      <c r="G27" s="147" t="s">
        <v>101</v>
      </c>
      <c r="H27" s="148"/>
      <c r="I27" s="148"/>
      <c r="J27" s="149"/>
    </row>
    <row r="28" spans="2:27" ht="24" customHeight="1" x14ac:dyDescent="0.15">
      <c r="B28" s="93" t="s">
        <v>79</v>
      </c>
      <c r="G28" s="273" t="str">
        <f>ﾃﾞｰﾀﾃｰﾌﾞﾙ!C28</f>
        <v>.</v>
      </c>
      <c r="H28" s="274"/>
      <c r="I28" s="274"/>
      <c r="J28" s="275"/>
    </row>
    <row r="29" spans="2:27" ht="15.95" customHeight="1" x14ac:dyDescent="0.15">
      <c r="I29" s="154"/>
      <c r="J29" s="140"/>
      <c r="L29" s="147" t="s">
        <v>102</v>
      </c>
      <c r="M29" s="148"/>
      <c r="N29" s="148"/>
      <c r="O29" s="149"/>
    </row>
    <row r="30" spans="2:27" ht="24" customHeight="1" x14ac:dyDescent="0.15">
      <c r="F30" s="92"/>
      <c r="G30" s="153"/>
      <c r="H30" s="153" t="str">
        <f>ﾀｲﾑｽｹｼﾞｭｰﾙ!E19</f>
        <v>.</v>
      </c>
      <c r="I30" s="152" t="str">
        <f>ﾀｲﾑｽｹｼﾞｭｰﾙ!G19</f>
        <v>.</v>
      </c>
      <c r="J30" s="153"/>
      <c r="K30" s="92"/>
      <c r="L30" s="276" t="str">
        <f>ﾃﾞｰﾀﾃｰﾌﾞﾙ!C29</f>
        <v>.</v>
      </c>
      <c r="M30" s="277"/>
      <c r="N30" s="277"/>
      <c r="O30" s="278"/>
    </row>
    <row r="31" spans="2:27" ht="20.100000000000001" customHeight="1" x14ac:dyDescent="0.15">
      <c r="F31" s="92"/>
      <c r="G31" s="185"/>
      <c r="H31" s="150"/>
      <c r="I31" s="150"/>
      <c r="J31" s="151"/>
      <c r="K31" s="92"/>
    </row>
    <row r="32" spans="2:27" ht="20.100000000000001" customHeight="1" x14ac:dyDescent="0.15">
      <c r="F32" s="92" t="str">
        <f>ﾀｲﾑｽｹｼﾞｭｰﾙ!E15</f>
        <v>.</v>
      </c>
      <c r="G32" s="152" t="str">
        <f>ﾀｲﾑｽｹｼﾞｭｰﾙ!G15</f>
        <v>.</v>
      </c>
      <c r="H32" s="92"/>
      <c r="I32" s="92"/>
      <c r="J32" s="156" t="str">
        <f>ﾀｲﾑｽｹｼﾞｭｰﾙ!L15</f>
        <v>.</v>
      </c>
      <c r="K32" s="92" t="str">
        <f>ﾀｲﾑｽｹｼﾞｭｰﾙ!N15</f>
        <v>.</v>
      </c>
      <c r="L32" s="92"/>
    </row>
    <row r="33" spans="2:16" ht="20.100000000000001" customHeight="1" x14ac:dyDescent="0.15">
      <c r="F33" s="154"/>
      <c r="H33" s="142"/>
      <c r="I33" s="155"/>
      <c r="J33" s="154"/>
      <c r="K33" s="144"/>
    </row>
    <row r="34" spans="2:16" ht="20.100000000000001" customHeight="1" x14ac:dyDescent="0.15">
      <c r="F34" s="143"/>
      <c r="G34" s="141"/>
      <c r="H34" s="143"/>
      <c r="I34" s="145"/>
      <c r="K34" s="145"/>
    </row>
    <row r="35" spans="2:16" ht="20.100000000000001" customHeight="1" x14ac:dyDescent="0.15">
      <c r="E35" s="279" t="s">
        <v>75</v>
      </c>
      <c r="F35" s="280"/>
      <c r="G35" s="279" t="s">
        <v>76</v>
      </c>
      <c r="H35" s="280"/>
      <c r="I35" s="279" t="s">
        <v>77</v>
      </c>
      <c r="J35" s="263"/>
      <c r="K35" s="279" t="s">
        <v>78</v>
      </c>
      <c r="L35" s="280"/>
    </row>
    <row r="36" spans="2:16" ht="20.100000000000001" customHeight="1" x14ac:dyDescent="0.15">
      <c r="E36" s="267" t="str">
        <f>ﾃﾞｰﾀﾃｰﾌﾞﾙ!C32</f>
        <v>.</v>
      </c>
      <c r="F36" s="268"/>
      <c r="G36" s="269" t="str">
        <f>ﾃﾞｰﾀﾃｰﾌﾞﾙ!C35</f>
        <v>.</v>
      </c>
      <c r="H36" s="268"/>
      <c r="I36" s="267" t="str">
        <f>ﾃﾞｰﾀﾃｰﾌﾞﾙ!C38</f>
        <v>.</v>
      </c>
      <c r="J36" s="268"/>
      <c r="K36" s="267" t="str">
        <f>ﾃﾞｰﾀﾃｰﾌﾞﾙ!C41</f>
        <v>.</v>
      </c>
      <c r="L36" s="268"/>
    </row>
    <row r="37" spans="2:16" ht="20.100000000000001" customHeight="1" x14ac:dyDescent="0.15">
      <c r="E37" s="269"/>
      <c r="F37" s="268"/>
      <c r="G37" s="269"/>
      <c r="H37" s="268"/>
      <c r="I37" s="269"/>
      <c r="J37" s="268"/>
      <c r="K37" s="269"/>
      <c r="L37" s="268"/>
    </row>
    <row r="38" spans="2:16" ht="20.100000000000001" customHeight="1" x14ac:dyDescent="0.15">
      <c r="E38" s="269"/>
      <c r="F38" s="268"/>
      <c r="G38" s="269"/>
      <c r="H38" s="268"/>
      <c r="I38" s="269"/>
      <c r="J38" s="268"/>
      <c r="K38" s="269"/>
      <c r="L38" s="268"/>
    </row>
    <row r="39" spans="2:16" ht="20.100000000000001" customHeight="1" x14ac:dyDescent="0.15">
      <c r="E39" s="269"/>
      <c r="F39" s="268"/>
      <c r="G39" s="269"/>
      <c r="H39" s="268"/>
      <c r="I39" s="269"/>
      <c r="J39" s="268"/>
      <c r="K39" s="269"/>
      <c r="L39" s="268"/>
    </row>
    <row r="40" spans="2:16" ht="20.100000000000001" customHeight="1" x14ac:dyDescent="0.15">
      <c r="E40" s="269"/>
      <c r="F40" s="268"/>
      <c r="G40" s="269"/>
      <c r="H40" s="268"/>
      <c r="I40" s="269"/>
      <c r="J40" s="268"/>
      <c r="K40" s="269"/>
      <c r="L40" s="268"/>
    </row>
    <row r="41" spans="2:16" ht="20.100000000000001" customHeight="1" x14ac:dyDescent="0.15">
      <c r="E41" s="270"/>
      <c r="F41" s="271"/>
      <c r="G41" s="270"/>
      <c r="H41" s="271"/>
      <c r="I41" s="270"/>
      <c r="J41" s="271"/>
      <c r="K41" s="270"/>
      <c r="L41" s="271"/>
    </row>
    <row r="42" spans="2:16" ht="20.100000000000001" customHeight="1" x14ac:dyDescent="0.15">
      <c r="F42" s="140"/>
      <c r="G42" s="193"/>
      <c r="H42" s="192"/>
      <c r="I42" s="192"/>
      <c r="J42" s="194"/>
      <c r="K42" s="140"/>
    </row>
    <row r="43" spans="2:16" ht="20.100000000000001" customHeight="1" x14ac:dyDescent="0.15">
      <c r="H43" s="153" t="str">
        <f>ﾀｲﾑｽｹｼﾞｭｰﾙ!L19</f>
        <v>.</v>
      </c>
      <c r="I43" s="152" t="str">
        <f>ﾀｲﾑｽｹｼﾞｭｰﾙ!N19</f>
        <v>.</v>
      </c>
      <c r="J43" s="141"/>
    </row>
    <row r="44" spans="2:16" ht="15.95" customHeight="1" x14ac:dyDescent="0.15">
      <c r="G44" s="147" t="s">
        <v>103</v>
      </c>
      <c r="H44" s="148"/>
      <c r="I44" s="148"/>
      <c r="J44" s="149"/>
    </row>
    <row r="45" spans="2:16" ht="24" customHeight="1" x14ac:dyDescent="0.15">
      <c r="G45" s="276" t="str">
        <f>ﾃﾞｰﾀﾃｰﾌﾞﾙ!C30</f>
        <v>.</v>
      </c>
      <c r="H45" s="277"/>
      <c r="I45" s="277"/>
      <c r="J45" s="278"/>
    </row>
    <row r="46" spans="2:16" ht="20.100000000000001" customHeight="1" x14ac:dyDescent="0.15">
      <c r="G46" s="92"/>
      <c r="H46" s="92"/>
      <c r="I46" s="92"/>
      <c r="J46" s="92"/>
    </row>
    <row r="47" spans="2:16" ht="20.100000000000001" customHeight="1" x14ac:dyDescent="0.15"/>
    <row r="48" spans="2:16" ht="20.100000000000001" customHeight="1" x14ac:dyDescent="0.15">
      <c r="B48" s="94" t="s">
        <v>80</v>
      </c>
      <c r="D48" t="s">
        <v>68</v>
      </c>
      <c r="H48" t="s">
        <v>69</v>
      </c>
      <c r="L48" t="s">
        <v>70</v>
      </c>
      <c r="P48" t="s">
        <v>71</v>
      </c>
    </row>
    <row r="49" spans="4:25" ht="20.100000000000001" customHeight="1" x14ac:dyDescent="0.15">
      <c r="D49" s="261" t="str">
        <f>ﾃﾞｰﾀﾃｰﾌﾞﾙ!C33</f>
        <v>.</v>
      </c>
      <c r="E49" s="262"/>
      <c r="F49" s="263"/>
      <c r="G49" s="146"/>
      <c r="H49" s="261" t="str">
        <f>ﾃﾞｰﾀﾃｰﾌﾞﾙ!C36</f>
        <v>.</v>
      </c>
      <c r="I49" s="262"/>
      <c r="J49" s="263"/>
      <c r="K49" s="92"/>
      <c r="L49" s="261" t="str">
        <f>ﾃﾞｰﾀﾃｰﾌﾞﾙ!C34</f>
        <v>.</v>
      </c>
      <c r="M49" s="262"/>
      <c r="N49" s="263"/>
      <c r="O49" s="146"/>
      <c r="P49" s="261" t="str">
        <f>ﾃﾞｰﾀﾃｰﾌﾞﾙ!C37</f>
        <v>.</v>
      </c>
      <c r="Q49" s="262"/>
      <c r="R49" s="263"/>
    </row>
    <row r="50" spans="4:25" ht="20.100000000000001" customHeight="1" x14ac:dyDescent="0.15">
      <c r="D50" s="264"/>
      <c r="E50" s="265"/>
      <c r="F50" s="266"/>
      <c r="G50" s="92" t="s">
        <v>81</v>
      </c>
      <c r="H50" s="264"/>
      <c r="I50" s="265"/>
      <c r="J50" s="266"/>
      <c r="K50" s="92"/>
      <c r="L50" s="264"/>
      <c r="M50" s="265"/>
      <c r="N50" s="266"/>
      <c r="O50" s="92" t="s">
        <v>81</v>
      </c>
      <c r="P50" s="264"/>
      <c r="Q50" s="265"/>
      <c r="R50" s="266"/>
      <c r="Y50" s="92"/>
    </row>
    <row r="51" spans="4:25" ht="20.100000000000001" customHeight="1" x14ac:dyDescent="0.15">
      <c r="D51" t="s">
        <v>72</v>
      </c>
      <c r="H51" t="s">
        <v>82</v>
      </c>
      <c r="L51" t="s">
        <v>73</v>
      </c>
      <c r="P51" t="s">
        <v>74</v>
      </c>
    </row>
    <row r="52" spans="4:25" ht="20.100000000000001" customHeight="1" x14ac:dyDescent="0.15">
      <c r="D52" s="261" t="str">
        <f>ﾃﾞｰﾀﾃｰﾌﾞﾙ!C39</f>
        <v>.</v>
      </c>
      <c r="E52" s="262"/>
      <c r="F52" s="263"/>
      <c r="G52" s="146"/>
      <c r="H52" s="261" t="str">
        <f>ﾃﾞｰﾀﾃｰﾌﾞﾙ!C42</f>
        <v>.</v>
      </c>
      <c r="I52" s="262"/>
      <c r="J52" s="263"/>
      <c r="K52" s="92"/>
      <c r="L52" s="261" t="str">
        <f>ﾃﾞｰﾀﾃｰﾌﾞﾙ!C40</f>
        <v>.</v>
      </c>
      <c r="M52" s="262"/>
      <c r="N52" s="263"/>
      <c r="O52" s="146"/>
      <c r="P52" s="261" t="str">
        <f>ﾃﾞｰﾀﾃｰﾌﾞﾙ!C43</f>
        <v>.</v>
      </c>
      <c r="Q52" s="262"/>
      <c r="R52" s="263"/>
    </row>
    <row r="53" spans="4:25" ht="20.100000000000001" customHeight="1" x14ac:dyDescent="0.15">
      <c r="D53" s="264"/>
      <c r="E53" s="265"/>
      <c r="F53" s="266"/>
      <c r="G53" s="92" t="s">
        <v>81</v>
      </c>
      <c r="H53" s="264"/>
      <c r="I53" s="265"/>
      <c r="J53" s="266"/>
      <c r="K53" s="92"/>
      <c r="L53" s="264"/>
      <c r="M53" s="265"/>
      <c r="N53" s="266"/>
      <c r="O53" s="92" t="s">
        <v>81</v>
      </c>
      <c r="P53" s="264"/>
      <c r="Q53" s="265"/>
      <c r="R53" s="266"/>
      <c r="Y53" s="92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topLeftCell="A4" zoomScale="90" zoomScaleNormal="90" workbookViewId="0">
      <selection activeCell="J7" sqref="J7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308" t="str">
        <f>ﾃﾞｰﾀﾃｰﾌﾞﾙ!C1</f>
        <v>asahi cup 2022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</row>
    <row r="2" spans="1:16" ht="24" x14ac:dyDescent="0.15">
      <c r="B2" s="318">
        <f>ﾃﾞｰﾀﾃｰﾌﾞﾙ!C2</f>
        <v>44877</v>
      </c>
      <c r="C2" s="319"/>
      <c r="D2" s="319"/>
      <c r="E2" s="106" t="s">
        <v>91</v>
      </c>
      <c r="F2" s="320">
        <f>WEEKDAY(B2,1)</f>
        <v>7</v>
      </c>
      <c r="G2" s="320"/>
      <c r="H2" s="99" t="s">
        <v>92</v>
      </c>
      <c r="I2" s="1"/>
      <c r="J2" s="1"/>
      <c r="K2" s="99" t="str">
        <f>ﾃﾞｰﾀﾃｰﾌﾞﾙ!C4</f>
        <v>U-9</v>
      </c>
      <c r="L2" s="317" t="str">
        <f>ﾃﾞｰﾀﾃｰﾌﾞﾙ!C5</f>
        <v>15-5-15</v>
      </c>
      <c r="M2" s="248"/>
      <c r="N2" s="248"/>
      <c r="O2" s="248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26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26"/>
    </row>
    <row r="5" spans="1:16" ht="33" customHeight="1" thickBot="1" x14ac:dyDescent="0.2">
      <c r="A5" s="65"/>
      <c r="B5" s="66"/>
      <c r="C5" s="313" t="s">
        <v>170</v>
      </c>
      <c r="D5" s="314"/>
      <c r="E5" s="315"/>
      <c r="F5" s="315"/>
      <c r="G5" s="315"/>
      <c r="H5" s="315"/>
      <c r="I5" s="316"/>
      <c r="J5" s="310" t="s">
        <v>171</v>
      </c>
      <c r="K5" s="311"/>
      <c r="L5" s="311"/>
      <c r="M5" s="311"/>
      <c r="N5" s="311"/>
      <c r="O5" s="311"/>
      <c r="P5" s="312"/>
    </row>
    <row r="6" spans="1:16" ht="39.950000000000003" customHeight="1" thickBot="1" x14ac:dyDescent="0.2">
      <c r="A6" s="72"/>
      <c r="B6" s="73" t="s">
        <v>7</v>
      </c>
      <c r="C6" s="74" t="s">
        <v>8</v>
      </c>
      <c r="D6" s="75" t="s">
        <v>13</v>
      </c>
      <c r="E6" s="309" t="s">
        <v>9</v>
      </c>
      <c r="F6" s="309"/>
      <c r="G6" s="309"/>
      <c r="H6" s="75" t="s">
        <v>14</v>
      </c>
      <c r="I6" s="76" t="s">
        <v>10</v>
      </c>
      <c r="J6" s="74" t="s">
        <v>8</v>
      </c>
      <c r="K6" s="75" t="s">
        <v>15</v>
      </c>
      <c r="L6" s="309" t="s">
        <v>9</v>
      </c>
      <c r="M6" s="309"/>
      <c r="N6" s="309"/>
      <c r="O6" s="75" t="s">
        <v>14</v>
      </c>
      <c r="P6" s="76" t="s">
        <v>10</v>
      </c>
    </row>
    <row r="7" spans="1:16" ht="39.950000000000003" customHeight="1" x14ac:dyDescent="0.15">
      <c r="A7" s="171">
        <v>1</v>
      </c>
      <c r="B7" s="172">
        <v>0.375</v>
      </c>
      <c r="C7" s="67" t="s">
        <v>52</v>
      </c>
      <c r="D7" s="68" t="str">
        <f>ﾃﾞｰﾀﾃｰﾌﾞﾙ!F24</f>
        <v>社FCジュニア　A</v>
      </c>
      <c r="E7" s="69" t="s">
        <v>139</v>
      </c>
      <c r="F7" s="70" t="s">
        <v>17</v>
      </c>
      <c r="G7" s="71" t="s">
        <v>139</v>
      </c>
      <c r="H7" s="68" t="str">
        <f>ﾃﾞｰﾀﾃｰﾌﾞﾙ!H24</f>
        <v>センアーノ神戸ムーブ</v>
      </c>
      <c r="I7" s="169" t="str">
        <f>ﾃﾞｰﾀﾃｰﾌﾞﾙ!D24</f>
        <v>末広FC</v>
      </c>
      <c r="J7" s="67" t="s">
        <v>18</v>
      </c>
      <c r="K7" s="68" t="str">
        <f>ﾃﾞｰﾀﾃｰﾌﾞﾙ!J24</f>
        <v>M.SERIOFC</v>
      </c>
      <c r="L7" s="69" t="s">
        <v>139</v>
      </c>
      <c r="M7" s="70" t="s">
        <v>17</v>
      </c>
      <c r="N7" s="71" t="s">
        <v>139</v>
      </c>
      <c r="O7" s="68" t="str">
        <f>ﾃﾞｰﾀﾃｰﾌﾞﾙ!L24</f>
        <v>SVIC　FA</v>
      </c>
      <c r="P7" s="110" t="str">
        <f>ﾃﾞｰﾀﾃｰﾌﾞﾙ!M24</f>
        <v>エスペランサFC</v>
      </c>
    </row>
    <row r="8" spans="1:16" ht="39.950000000000003" customHeight="1" x14ac:dyDescent="0.15">
      <c r="A8" s="59">
        <v>2</v>
      </c>
      <c r="B8" s="173">
        <v>0.40277777777777773</v>
      </c>
      <c r="C8" s="64" t="s">
        <v>53</v>
      </c>
      <c r="D8" s="4" t="str">
        <f>ﾃﾞｰﾀﾃｰﾌﾞﾙ!F25</f>
        <v>末広FC</v>
      </c>
      <c r="E8" s="60" t="s">
        <v>139</v>
      </c>
      <c r="F8" s="62" t="s">
        <v>17</v>
      </c>
      <c r="G8" s="61" t="s">
        <v>139</v>
      </c>
      <c r="H8" s="4" t="str">
        <f>ﾃﾞｰﾀﾃｰﾌﾞﾙ!H25</f>
        <v>多井畑FC</v>
      </c>
      <c r="I8" s="169" t="str">
        <f>ﾃﾞｰﾀﾃｰﾌﾞﾙ!D25</f>
        <v>社FCジュニア　A</v>
      </c>
      <c r="J8" s="64" t="s">
        <v>58</v>
      </c>
      <c r="K8" s="4" t="str">
        <f>ﾃﾞｰﾀﾃｰﾌﾞﾙ!J25</f>
        <v>エスペランサFC</v>
      </c>
      <c r="L8" s="60" t="s">
        <v>139</v>
      </c>
      <c r="M8" s="62" t="s">
        <v>17</v>
      </c>
      <c r="N8" s="61" t="s">
        <v>139</v>
      </c>
      <c r="O8" s="4" t="str">
        <f>ﾃﾞｰﾀﾃｰﾌﾞﾙ!L25</f>
        <v>センアーノ神戸ドリーム</v>
      </c>
      <c r="P8" s="110" t="str">
        <f>ﾃﾞｰﾀﾃｰﾌﾞﾙ!M25</f>
        <v>M.SERIOFC</v>
      </c>
    </row>
    <row r="9" spans="1:16" ht="39.950000000000003" customHeight="1" x14ac:dyDescent="0.15">
      <c r="A9" s="59">
        <v>3</v>
      </c>
      <c r="B9" s="174">
        <v>0.43055555555555558</v>
      </c>
      <c r="C9" s="64" t="s">
        <v>52</v>
      </c>
      <c r="D9" s="4" t="str">
        <f>ﾃﾞｰﾀﾃｰﾌﾞﾙ!F26</f>
        <v>社FCジュニア　A</v>
      </c>
      <c r="E9" s="60" t="s">
        <v>139</v>
      </c>
      <c r="F9" s="62" t="s">
        <v>17</v>
      </c>
      <c r="G9" s="61" t="s">
        <v>139</v>
      </c>
      <c r="H9" s="4" t="str">
        <f>ﾃﾞｰﾀﾃｰﾌﾞﾙ!H26</f>
        <v>やまてSC</v>
      </c>
      <c r="I9" s="169" t="str">
        <f>ﾃﾞｰﾀﾃｰﾌﾞﾙ!D26</f>
        <v>多井畑FC</v>
      </c>
      <c r="J9" s="64" t="s">
        <v>18</v>
      </c>
      <c r="K9" s="4" t="str">
        <f>ﾃﾞｰﾀﾃｰﾌﾞﾙ!J26</f>
        <v>M.SERIOFC</v>
      </c>
      <c r="L9" s="60" t="s">
        <v>139</v>
      </c>
      <c r="M9" s="62" t="s">
        <v>17</v>
      </c>
      <c r="N9" s="61" t="s">
        <v>139</v>
      </c>
      <c r="O9" s="4" t="str">
        <f>ﾃﾞｰﾀﾃｰﾌﾞﾙ!L26</f>
        <v>長尾WFC</v>
      </c>
      <c r="P9" s="110" t="str">
        <f>ﾃﾞｰﾀﾃｰﾌﾞﾙ!M26</f>
        <v>センアーノ神戸ドリーム</v>
      </c>
    </row>
    <row r="10" spans="1:16" ht="39.950000000000003" customHeight="1" x14ac:dyDescent="0.15">
      <c r="A10" s="59">
        <v>4</v>
      </c>
      <c r="B10" s="173">
        <v>0.45833333333333331</v>
      </c>
      <c r="C10" s="64" t="s">
        <v>53</v>
      </c>
      <c r="D10" s="4" t="str">
        <f>ﾃﾞｰﾀﾃｰﾌﾞﾙ!F27</f>
        <v>末広FC</v>
      </c>
      <c r="E10" s="60" t="s">
        <v>139</v>
      </c>
      <c r="F10" s="62" t="s">
        <v>17</v>
      </c>
      <c r="G10" s="61" t="s">
        <v>139</v>
      </c>
      <c r="H10" s="4" t="str">
        <f>ﾃﾞｰﾀﾃｰﾌﾞﾙ!H27</f>
        <v>旭FCジュニア</v>
      </c>
      <c r="I10" s="169" t="str">
        <f>ﾃﾞｰﾀﾃｰﾌﾞﾙ!D27</f>
        <v>センアーノ神戸ムーブ</v>
      </c>
      <c r="J10" s="64" t="s">
        <v>58</v>
      </c>
      <c r="K10" s="4" t="str">
        <f>ﾃﾞｰﾀﾃｰﾌﾞﾙ!J27</f>
        <v>エスペランサFC</v>
      </c>
      <c r="L10" s="60" t="s">
        <v>139</v>
      </c>
      <c r="M10" s="62" t="s">
        <v>17</v>
      </c>
      <c r="N10" s="61" t="s">
        <v>139</v>
      </c>
      <c r="O10" s="4" t="str">
        <f>ﾃﾞｰﾀﾃｰﾌﾞﾙ!L27</f>
        <v>社FCジュニアB</v>
      </c>
      <c r="P10" s="110" t="str">
        <f>ﾃﾞｰﾀﾃｰﾌﾞﾙ!M27</f>
        <v>SVIC　FA</v>
      </c>
    </row>
    <row r="11" spans="1:16" ht="39.950000000000003" customHeight="1" x14ac:dyDescent="0.15">
      <c r="A11" s="59">
        <v>5</v>
      </c>
      <c r="B11" s="174">
        <v>0.4861111111111111</v>
      </c>
      <c r="C11" s="64" t="s">
        <v>52</v>
      </c>
      <c r="D11" s="4" t="str">
        <f>ﾃﾞｰﾀﾃｰﾌﾞﾙ!F28</f>
        <v>センアーノ神戸ムーブ</v>
      </c>
      <c r="E11" s="60" t="s">
        <v>139</v>
      </c>
      <c r="F11" s="62" t="s">
        <v>17</v>
      </c>
      <c r="G11" s="61" t="s">
        <v>139</v>
      </c>
      <c r="H11" s="4" t="str">
        <f>ﾃﾞｰﾀﾃｰﾌﾞﾙ!H28</f>
        <v>やまてSC</v>
      </c>
      <c r="I11" s="169" t="str">
        <f>ﾃﾞｰﾀﾃｰﾌﾞﾙ!D28</f>
        <v>旭FCジュニア</v>
      </c>
      <c r="J11" s="64" t="s">
        <v>18</v>
      </c>
      <c r="K11" s="4" t="str">
        <f>ﾃﾞｰﾀﾃｰﾌﾞﾙ!J28</f>
        <v>SVIC　FA</v>
      </c>
      <c r="L11" s="60" t="s">
        <v>139</v>
      </c>
      <c r="M11" s="62" t="s">
        <v>17</v>
      </c>
      <c r="N11" s="61" t="s">
        <v>139</v>
      </c>
      <c r="O11" s="4" t="str">
        <f>ﾃﾞｰﾀﾃｰﾌﾞﾙ!L28</f>
        <v>長尾WFC</v>
      </c>
      <c r="P11" s="110" t="str">
        <f>ﾃﾞｰﾀﾃｰﾌﾞﾙ!M28</f>
        <v>社FCジュニアB</v>
      </c>
    </row>
    <row r="12" spans="1:16" ht="39.950000000000003" customHeight="1" x14ac:dyDescent="0.15">
      <c r="A12" s="59">
        <v>6</v>
      </c>
      <c r="B12" s="173">
        <v>0.51388888888888895</v>
      </c>
      <c r="C12" s="64" t="s">
        <v>53</v>
      </c>
      <c r="D12" s="4" t="str">
        <f>ﾃﾞｰﾀﾃｰﾌﾞﾙ!F29</f>
        <v>多井畑FC</v>
      </c>
      <c r="E12" s="60" t="s">
        <v>139</v>
      </c>
      <c r="F12" s="62" t="s">
        <v>17</v>
      </c>
      <c r="G12" s="61" t="s">
        <v>139</v>
      </c>
      <c r="H12" s="4" t="str">
        <f>ﾃﾞｰﾀﾃｰﾌﾞﾙ!H29</f>
        <v>旭FCジュニア</v>
      </c>
      <c r="I12" s="169" t="str">
        <f>ﾃﾞｰﾀﾃｰﾌﾞﾙ!D29</f>
        <v>やまてSC</v>
      </c>
      <c r="J12" s="64" t="s">
        <v>58</v>
      </c>
      <c r="K12" s="4" t="str">
        <f>ﾃﾞｰﾀﾃｰﾌﾞﾙ!J29</f>
        <v>センアーノ神戸ドリーム</v>
      </c>
      <c r="L12" s="60" t="s">
        <v>139</v>
      </c>
      <c r="M12" s="62" t="s">
        <v>17</v>
      </c>
      <c r="N12" s="61" t="s">
        <v>139</v>
      </c>
      <c r="O12" s="4" t="str">
        <f>ﾃﾞｰﾀﾃｰﾌﾞﾙ!L29</f>
        <v>社FCジュニアB</v>
      </c>
      <c r="P12" s="110" t="str">
        <f>ﾃﾞｰﾀﾃｰﾌﾞﾙ!M29</f>
        <v>長尾WFC</v>
      </c>
    </row>
    <row r="13" spans="1:16" ht="14.1" customHeight="1" x14ac:dyDescent="0.15">
      <c r="A13" s="290">
        <v>7</v>
      </c>
      <c r="B13" s="296">
        <v>0.54166666666666663</v>
      </c>
      <c r="C13" s="295" t="s">
        <v>60</v>
      </c>
      <c r="D13" s="164" t="s">
        <v>104</v>
      </c>
      <c r="E13" s="287" t="s">
        <v>139</v>
      </c>
      <c r="F13" s="284" t="s">
        <v>17</v>
      </c>
      <c r="G13" s="281" t="s">
        <v>139</v>
      </c>
      <c r="H13" s="164" t="s">
        <v>112</v>
      </c>
      <c r="I13" s="170" t="s">
        <v>108</v>
      </c>
      <c r="J13" s="295" t="s">
        <v>61</v>
      </c>
      <c r="K13" s="164" t="s">
        <v>116</v>
      </c>
      <c r="L13" s="287" t="s">
        <v>139</v>
      </c>
      <c r="M13" s="284" t="s">
        <v>17</v>
      </c>
      <c r="N13" s="281" t="s">
        <v>139</v>
      </c>
      <c r="O13" s="164" t="s">
        <v>120</v>
      </c>
      <c r="P13" s="165" t="s">
        <v>113</v>
      </c>
    </row>
    <row r="14" spans="1:16" ht="26.1" customHeight="1" x14ac:dyDescent="0.15">
      <c r="A14" s="291"/>
      <c r="B14" s="297"/>
      <c r="C14" s="291"/>
      <c r="D14" s="68" t="str">
        <f>ﾃﾞｰﾀﾃｰﾌﾞﾙ!C33</f>
        <v>.</v>
      </c>
      <c r="E14" s="303"/>
      <c r="F14" s="294"/>
      <c r="G14" s="307"/>
      <c r="H14" s="68" t="str">
        <f>ﾃﾞｰﾀﾃｰﾌﾞﾙ!C36</f>
        <v>.</v>
      </c>
      <c r="I14" s="180" t="str">
        <f>ﾃﾞｰﾀﾃｰﾌﾞﾙ!C32</f>
        <v>.</v>
      </c>
      <c r="J14" s="291"/>
      <c r="K14" s="68" t="str">
        <f>ﾃﾞｰﾀﾃｰﾌﾞﾙ!C34</f>
        <v>.</v>
      </c>
      <c r="L14" s="303"/>
      <c r="M14" s="294"/>
      <c r="N14" s="307"/>
      <c r="O14" s="68" t="str">
        <f>ﾃﾞｰﾀﾃｰﾌﾞﾙ!C37</f>
        <v>.</v>
      </c>
      <c r="P14" s="175" t="str">
        <f>ﾃﾞｰﾀﾃｰﾌﾞﾙ!C35</f>
        <v>.</v>
      </c>
    </row>
    <row r="15" spans="1:16" ht="14.1" customHeight="1" x14ac:dyDescent="0.15">
      <c r="A15" s="290">
        <v>8</v>
      </c>
      <c r="B15" s="296">
        <v>0.56944444444444442</v>
      </c>
      <c r="C15" s="295" t="s">
        <v>62</v>
      </c>
      <c r="D15" s="164" t="s">
        <v>105</v>
      </c>
      <c r="E15" s="287" t="s">
        <v>139</v>
      </c>
      <c r="F15" s="284" t="s">
        <v>17</v>
      </c>
      <c r="G15" s="281" t="s">
        <v>139</v>
      </c>
      <c r="H15" s="164" t="s">
        <v>113</v>
      </c>
      <c r="I15" s="170" t="s">
        <v>109</v>
      </c>
      <c r="J15" s="295" t="s">
        <v>62</v>
      </c>
      <c r="K15" s="164" t="s">
        <v>117</v>
      </c>
      <c r="L15" s="287" t="s">
        <v>139</v>
      </c>
      <c r="M15" s="284" t="s">
        <v>17</v>
      </c>
      <c r="N15" s="281" t="s">
        <v>139</v>
      </c>
      <c r="O15" s="164" t="s">
        <v>123</v>
      </c>
      <c r="P15" s="165" t="s">
        <v>121</v>
      </c>
    </row>
    <row r="16" spans="1:16" ht="26.1" customHeight="1" x14ac:dyDescent="0.15">
      <c r="A16" s="291"/>
      <c r="B16" s="297"/>
      <c r="C16" s="291"/>
      <c r="D16" s="68" t="str">
        <f>ﾃﾞｰﾀﾃｰﾌﾞﾙ!C32</f>
        <v>.</v>
      </c>
      <c r="E16" s="303"/>
      <c r="F16" s="294"/>
      <c r="G16" s="307"/>
      <c r="H16" s="68" t="str">
        <f>ﾃﾞｰﾀﾃｰﾌﾞﾙ!C35</f>
        <v>.</v>
      </c>
      <c r="I16" s="180"/>
      <c r="J16" s="291"/>
      <c r="K16" s="68" t="str">
        <f>ﾃﾞｰﾀﾃｰﾌﾞﾙ!C38</f>
        <v>.</v>
      </c>
      <c r="L16" s="303"/>
      <c r="M16" s="294"/>
      <c r="N16" s="307"/>
      <c r="O16" s="68" t="str">
        <f>ﾃﾞｰﾀﾃｰﾌﾞﾙ!C41</f>
        <v>.</v>
      </c>
      <c r="P16" s="175"/>
    </row>
    <row r="17" spans="1:16" ht="14.1" customHeight="1" x14ac:dyDescent="0.15">
      <c r="A17" s="290">
        <v>9</v>
      </c>
      <c r="B17" s="296">
        <v>0.59722222222222221</v>
      </c>
      <c r="C17" s="295" t="s">
        <v>61</v>
      </c>
      <c r="D17" s="164" t="s">
        <v>106</v>
      </c>
      <c r="E17" s="287" t="s">
        <v>139</v>
      </c>
      <c r="F17" s="284" t="s">
        <v>17</v>
      </c>
      <c r="G17" s="281" t="s">
        <v>139</v>
      </c>
      <c r="H17" s="164" t="s">
        <v>114</v>
      </c>
      <c r="I17" s="170" t="s">
        <v>110</v>
      </c>
      <c r="J17" s="295" t="s">
        <v>61</v>
      </c>
      <c r="K17" s="164" t="s">
        <v>118</v>
      </c>
      <c r="L17" s="287" t="s">
        <v>139</v>
      </c>
      <c r="M17" s="284" t="s">
        <v>17</v>
      </c>
      <c r="N17" s="281" t="s">
        <v>139</v>
      </c>
      <c r="O17" s="164" t="s">
        <v>124</v>
      </c>
      <c r="P17" s="165" t="s">
        <v>122</v>
      </c>
    </row>
    <row r="18" spans="1:16" ht="26.1" customHeight="1" x14ac:dyDescent="0.15">
      <c r="A18" s="291"/>
      <c r="B18" s="297"/>
      <c r="C18" s="291"/>
      <c r="D18" s="181" t="str">
        <f>ﾃﾞｰﾀﾃｰﾌﾞﾙ!C39</f>
        <v>.</v>
      </c>
      <c r="E18" s="289"/>
      <c r="F18" s="285"/>
      <c r="G18" s="282"/>
      <c r="H18" s="181" t="str">
        <f>ﾃﾞｰﾀﾃｰﾌﾞﾙ!C42</f>
        <v>.</v>
      </c>
      <c r="I18" s="179" t="str">
        <f xml:space="preserve"> ﾃﾞｰﾀﾃｰﾌﾞﾙ!C38</f>
        <v>.</v>
      </c>
      <c r="J18" s="291"/>
      <c r="K18" s="181" t="str">
        <f>ﾃﾞｰﾀﾃｰﾌﾞﾙ!C40</f>
        <v>.</v>
      </c>
      <c r="L18" s="289"/>
      <c r="M18" s="285"/>
      <c r="N18" s="282"/>
      <c r="O18" s="181" t="str">
        <f>ﾃﾞｰﾀﾃｰﾌﾞﾙ!C43</f>
        <v>.</v>
      </c>
      <c r="P18" s="176" t="str">
        <f>ﾃﾞｰﾀﾃｰﾌﾞﾙ!C41</f>
        <v>.</v>
      </c>
    </row>
    <row r="19" spans="1:16" ht="14.1" customHeight="1" x14ac:dyDescent="0.15">
      <c r="A19" s="292">
        <v>10</v>
      </c>
      <c r="B19" s="298">
        <v>0.625</v>
      </c>
      <c r="C19" s="302" t="s">
        <v>63</v>
      </c>
      <c r="D19" s="167" t="s">
        <v>107</v>
      </c>
      <c r="E19" s="300" t="s">
        <v>139</v>
      </c>
      <c r="F19" s="284" t="s">
        <v>17</v>
      </c>
      <c r="G19" s="305" t="s">
        <v>139</v>
      </c>
      <c r="H19" s="164" t="s">
        <v>115</v>
      </c>
      <c r="I19" s="168" t="s">
        <v>111</v>
      </c>
      <c r="J19" s="295" t="s">
        <v>64</v>
      </c>
      <c r="K19" s="166" t="s">
        <v>119</v>
      </c>
      <c r="L19" s="287" t="s">
        <v>139</v>
      </c>
      <c r="M19" s="284" t="s">
        <v>17</v>
      </c>
      <c r="N19" s="281" t="s">
        <v>139</v>
      </c>
      <c r="O19" s="164" t="s">
        <v>125</v>
      </c>
      <c r="P19" s="165" t="s">
        <v>126</v>
      </c>
    </row>
    <row r="20" spans="1:16" ht="26.1" customHeight="1" thickBot="1" x14ac:dyDescent="0.2">
      <c r="A20" s="293"/>
      <c r="B20" s="299"/>
      <c r="C20" s="293"/>
      <c r="D20" s="182"/>
      <c r="E20" s="301"/>
      <c r="F20" s="286"/>
      <c r="G20" s="306"/>
      <c r="H20" s="183"/>
      <c r="I20" s="178"/>
      <c r="J20" s="304"/>
      <c r="K20" s="184"/>
      <c r="L20" s="288"/>
      <c r="M20" s="286"/>
      <c r="N20" s="283"/>
      <c r="O20" s="183"/>
      <c r="P20" s="177"/>
    </row>
    <row r="21" spans="1:16" ht="24" customHeight="1" x14ac:dyDescent="0.15">
      <c r="B21" t="s">
        <v>158</v>
      </c>
      <c r="L21" s="157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A13:A14"/>
    <mergeCell ref="B13:B14"/>
    <mergeCell ref="C13:C14"/>
    <mergeCell ref="E13:E14"/>
    <mergeCell ref="F13:F14"/>
    <mergeCell ref="C1:O1"/>
    <mergeCell ref="E6:G6"/>
    <mergeCell ref="L6:N6"/>
    <mergeCell ref="J5:P5"/>
    <mergeCell ref="C5:I5"/>
    <mergeCell ref="L2:O2"/>
    <mergeCell ref="B2:D2"/>
    <mergeCell ref="F2:G2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G17:G18"/>
    <mergeCell ref="J17:J18"/>
    <mergeCell ref="J15:J16"/>
    <mergeCell ref="J19:J20"/>
    <mergeCell ref="G19:G20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N17:N18"/>
    <mergeCell ref="N19:N20"/>
    <mergeCell ref="M17:M18"/>
    <mergeCell ref="M19:M20"/>
    <mergeCell ref="L19:L20"/>
    <mergeCell ref="L17:L18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198" customWidth="1"/>
    <col min="2" max="256" width="9" style="198"/>
    <col min="257" max="257" width="2.625" style="198" customWidth="1"/>
    <col min="258" max="512" width="9" style="198"/>
    <col min="513" max="513" width="2.625" style="198" customWidth="1"/>
    <col min="514" max="768" width="9" style="198"/>
    <col min="769" max="769" width="2.625" style="198" customWidth="1"/>
    <col min="770" max="1024" width="9" style="198"/>
    <col min="1025" max="1025" width="2.625" style="198" customWidth="1"/>
    <col min="1026" max="1280" width="9" style="198"/>
    <col min="1281" max="1281" width="2.625" style="198" customWidth="1"/>
    <col min="1282" max="1536" width="9" style="198"/>
    <col min="1537" max="1537" width="2.625" style="198" customWidth="1"/>
    <col min="1538" max="1792" width="9" style="198"/>
    <col min="1793" max="1793" width="2.625" style="198" customWidth="1"/>
    <col min="1794" max="2048" width="9" style="198"/>
    <col min="2049" max="2049" width="2.625" style="198" customWidth="1"/>
    <col min="2050" max="2304" width="9" style="198"/>
    <col min="2305" max="2305" width="2.625" style="198" customWidth="1"/>
    <col min="2306" max="2560" width="9" style="198"/>
    <col min="2561" max="2561" width="2.625" style="198" customWidth="1"/>
    <col min="2562" max="2816" width="9" style="198"/>
    <col min="2817" max="2817" width="2.625" style="198" customWidth="1"/>
    <col min="2818" max="3072" width="9" style="198"/>
    <col min="3073" max="3073" width="2.625" style="198" customWidth="1"/>
    <col min="3074" max="3328" width="9" style="198"/>
    <col min="3329" max="3329" width="2.625" style="198" customWidth="1"/>
    <col min="3330" max="3584" width="9" style="198"/>
    <col min="3585" max="3585" width="2.625" style="198" customWidth="1"/>
    <col min="3586" max="3840" width="9" style="198"/>
    <col min="3841" max="3841" width="2.625" style="198" customWidth="1"/>
    <col min="3842" max="4096" width="9" style="198"/>
    <col min="4097" max="4097" width="2.625" style="198" customWidth="1"/>
    <col min="4098" max="4352" width="9" style="198"/>
    <col min="4353" max="4353" width="2.625" style="198" customWidth="1"/>
    <col min="4354" max="4608" width="9" style="198"/>
    <col min="4609" max="4609" width="2.625" style="198" customWidth="1"/>
    <col min="4610" max="4864" width="9" style="198"/>
    <col min="4865" max="4865" width="2.625" style="198" customWidth="1"/>
    <col min="4866" max="5120" width="9" style="198"/>
    <col min="5121" max="5121" width="2.625" style="198" customWidth="1"/>
    <col min="5122" max="5376" width="9" style="198"/>
    <col min="5377" max="5377" width="2.625" style="198" customWidth="1"/>
    <col min="5378" max="5632" width="9" style="198"/>
    <col min="5633" max="5633" width="2.625" style="198" customWidth="1"/>
    <col min="5634" max="5888" width="9" style="198"/>
    <col min="5889" max="5889" width="2.625" style="198" customWidth="1"/>
    <col min="5890" max="6144" width="9" style="198"/>
    <col min="6145" max="6145" width="2.625" style="198" customWidth="1"/>
    <col min="6146" max="6400" width="9" style="198"/>
    <col min="6401" max="6401" width="2.625" style="198" customWidth="1"/>
    <col min="6402" max="6656" width="9" style="198"/>
    <col min="6657" max="6657" width="2.625" style="198" customWidth="1"/>
    <col min="6658" max="6912" width="9" style="198"/>
    <col min="6913" max="6913" width="2.625" style="198" customWidth="1"/>
    <col min="6914" max="7168" width="9" style="198"/>
    <col min="7169" max="7169" width="2.625" style="198" customWidth="1"/>
    <col min="7170" max="7424" width="9" style="198"/>
    <col min="7425" max="7425" width="2.625" style="198" customWidth="1"/>
    <col min="7426" max="7680" width="9" style="198"/>
    <col min="7681" max="7681" width="2.625" style="198" customWidth="1"/>
    <col min="7682" max="7936" width="9" style="198"/>
    <col min="7937" max="7937" width="2.625" style="198" customWidth="1"/>
    <col min="7938" max="8192" width="9" style="198"/>
    <col min="8193" max="8193" width="2.625" style="198" customWidth="1"/>
    <col min="8194" max="8448" width="9" style="198"/>
    <col min="8449" max="8449" width="2.625" style="198" customWidth="1"/>
    <col min="8450" max="8704" width="9" style="198"/>
    <col min="8705" max="8705" width="2.625" style="198" customWidth="1"/>
    <col min="8706" max="8960" width="9" style="198"/>
    <col min="8961" max="8961" width="2.625" style="198" customWidth="1"/>
    <col min="8962" max="9216" width="9" style="198"/>
    <col min="9217" max="9217" width="2.625" style="198" customWidth="1"/>
    <col min="9218" max="9472" width="9" style="198"/>
    <col min="9473" max="9473" width="2.625" style="198" customWidth="1"/>
    <col min="9474" max="9728" width="9" style="198"/>
    <col min="9729" max="9729" width="2.625" style="198" customWidth="1"/>
    <col min="9730" max="9984" width="9" style="198"/>
    <col min="9985" max="9985" width="2.625" style="198" customWidth="1"/>
    <col min="9986" max="10240" width="9" style="198"/>
    <col min="10241" max="10241" width="2.625" style="198" customWidth="1"/>
    <col min="10242" max="10496" width="9" style="198"/>
    <col min="10497" max="10497" width="2.625" style="198" customWidth="1"/>
    <col min="10498" max="10752" width="9" style="198"/>
    <col min="10753" max="10753" width="2.625" style="198" customWidth="1"/>
    <col min="10754" max="11008" width="9" style="198"/>
    <col min="11009" max="11009" width="2.625" style="198" customWidth="1"/>
    <col min="11010" max="11264" width="9" style="198"/>
    <col min="11265" max="11265" width="2.625" style="198" customWidth="1"/>
    <col min="11266" max="11520" width="9" style="198"/>
    <col min="11521" max="11521" width="2.625" style="198" customWidth="1"/>
    <col min="11522" max="11776" width="9" style="198"/>
    <col min="11777" max="11777" width="2.625" style="198" customWidth="1"/>
    <col min="11778" max="12032" width="9" style="198"/>
    <col min="12033" max="12033" width="2.625" style="198" customWidth="1"/>
    <col min="12034" max="12288" width="9" style="198"/>
    <col min="12289" max="12289" width="2.625" style="198" customWidth="1"/>
    <col min="12290" max="12544" width="9" style="198"/>
    <col min="12545" max="12545" width="2.625" style="198" customWidth="1"/>
    <col min="12546" max="12800" width="9" style="198"/>
    <col min="12801" max="12801" width="2.625" style="198" customWidth="1"/>
    <col min="12802" max="13056" width="9" style="198"/>
    <col min="13057" max="13057" width="2.625" style="198" customWidth="1"/>
    <col min="13058" max="13312" width="9" style="198"/>
    <col min="13313" max="13313" width="2.625" style="198" customWidth="1"/>
    <col min="13314" max="13568" width="9" style="198"/>
    <col min="13569" max="13569" width="2.625" style="198" customWidth="1"/>
    <col min="13570" max="13824" width="9" style="198"/>
    <col min="13825" max="13825" width="2.625" style="198" customWidth="1"/>
    <col min="13826" max="14080" width="9" style="198"/>
    <col min="14081" max="14081" width="2.625" style="198" customWidth="1"/>
    <col min="14082" max="14336" width="9" style="198"/>
    <col min="14337" max="14337" width="2.625" style="198" customWidth="1"/>
    <col min="14338" max="14592" width="9" style="198"/>
    <col min="14593" max="14593" width="2.625" style="198" customWidth="1"/>
    <col min="14594" max="14848" width="9" style="198"/>
    <col min="14849" max="14849" width="2.625" style="198" customWidth="1"/>
    <col min="14850" max="15104" width="9" style="198"/>
    <col min="15105" max="15105" width="2.625" style="198" customWidth="1"/>
    <col min="15106" max="15360" width="9" style="198"/>
    <col min="15361" max="15361" width="2.625" style="198" customWidth="1"/>
    <col min="15362" max="15616" width="9" style="198"/>
    <col min="15617" max="15617" width="2.625" style="198" customWidth="1"/>
    <col min="15618" max="15872" width="9" style="198"/>
    <col min="15873" max="15873" width="2.625" style="198" customWidth="1"/>
    <col min="15874" max="16128" width="9" style="198"/>
    <col min="16129" max="16129" width="2.625" style="198" customWidth="1"/>
    <col min="16130" max="16384" width="9" style="198"/>
  </cols>
  <sheetData>
    <row r="2" spans="2:7" s="29" customFormat="1" ht="20.25" customHeight="1" x14ac:dyDescent="0.15">
      <c r="B2" s="30" t="s">
        <v>142</v>
      </c>
      <c r="G2" s="29" t="s">
        <v>143</v>
      </c>
    </row>
    <row r="3" spans="2:7" s="28" customFormat="1" ht="17.25" x14ac:dyDescent="0.2">
      <c r="G3" s="29" t="s">
        <v>144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BJ74"/>
  <sheetViews>
    <sheetView topLeftCell="A4" workbookViewId="0">
      <selection activeCell="AM23" sqref="AM23"/>
    </sheetView>
  </sheetViews>
  <sheetFormatPr defaultColWidth="1.625" defaultRowHeight="11.25" customHeight="1" x14ac:dyDescent="0.15"/>
  <cols>
    <col min="1" max="55" width="1.625" style="199" customWidth="1"/>
    <col min="56" max="56" width="1" style="199" customWidth="1"/>
    <col min="57" max="256" width="1.625" style="199"/>
    <col min="257" max="311" width="1.625" style="199" customWidth="1"/>
    <col min="312" max="312" width="1" style="199" customWidth="1"/>
    <col min="313" max="512" width="1.625" style="199"/>
    <col min="513" max="567" width="1.625" style="199" customWidth="1"/>
    <col min="568" max="568" width="1" style="199" customWidth="1"/>
    <col min="569" max="768" width="1.625" style="199"/>
    <col min="769" max="823" width="1.625" style="199" customWidth="1"/>
    <col min="824" max="824" width="1" style="199" customWidth="1"/>
    <col min="825" max="1024" width="1.625" style="199"/>
    <col min="1025" max="1079" width="1.625" style="199" customWidth="1"/>
    <col min="1080" max="1080" width="1" style="199" customWidth="1"/>
    <col min="1081" max="1280" width="1.625" style="199"/>
    <col min="1281" max="1335" width="1.625" style="199" customWidth="1"/>
    <col min="1336" max="1336" width="1" style="199" customWidth="1"/>
    <col min="1337" max="1536" width="1.625" style="199"/>
    <col min="1537" max="1591" width="1.625" style="199" customWidth="1"/>
    <col min="1592" max="1592" width="1" style="199" customWidth="1"/>
    <col min="1593" max="1792" width="1.625" style="199"/>
    <col min="1793" max="1847" width="1.625" style="199" customWidth="1"/>
    <col min="1848" max="1848" width="1" style="199" customWidth="1"/>
    <col min="1849" max="2048" width="1.625" style="199"/>
    <col min="2049" max="2103" width="1.625" style="199" customWidth="1"/>
    <col min="2104" max="2104" width="1" style="199" customWidth="1"/>
    <col min="2105" max="2304" width="1.625" style="199"/>
    <col min="2305" max="2359" width="1.625" style="199" customWidth="1"/>
    <col min="2360" max="2360" width="1" style="199" customWidth="1"/>
    <col min="2361" max="2560" width="1.625" style="199"/>
    <col min="2561" max="2615" width="1.625" style="199" customWidth="1"/>
    <col min="2616" max="2616" width="1" style="199" customWidth="1"/>
    <col min="2617" max="2816" width="1.625" style="199"/>
    <col min="2817" max="2871" width="1.625" style="199" customWidth="1"/>
    <col min="2872" max="2872" width="1" style="199" customWidth="1"/>
    <col min="2873" max="3072" width="1.625" style="199"/>
    <col min="3073" max="3127" width="1.625" style="199" customWidth="1"/>
    <col min="3128" max="3128" width="1" style="199" customWidth="1"/>
    <col min="3129" max="3328" width="1.625" style="199"/>
    <col min="3329" max="3383" width="1.625" style="199" customWidth="1"/>
    <col min="3384" max="3384" width="1" style="199" customWidth="1"/>
    <col min="3385" max="3584" width="1.625" style="199"/>
    <col min="3585" max="3639" width="1.625" style="199" customWidth="1"/>
    <col min="3640" max="3640" width="1" style="199" customWidth="1"/>
    <col min="3641" max="3840" width="1.625" style="199"/>
    <col min="3841" max="3895" width="1.625" style="199" customWidth="1"/>
    <col min="3896" max="3896" width="1" style="199" customWidth="1"/>
    <col min="3897" max="4096" width="1.625" style="199"/>
    <col min="4097" max="4151" width="1.625" style="199" customWidth="1"/>
    <col min="4152" max="4152" width="1" style="199" customWidth="1"/>
    <col min="4153" max="4352" width="1.625" style="199"/>
    <col min="4353" max="4407" width="1.625" style="199" customWidth="1"/>
    <col min="4408" max="4408" width="1" style="199" customWidth="1"/>
    <col min="4409" max="4608" width="1.625" style="199"/>
    <col min="4609" max="4663" width="1.625" style="199" customWidth="1"/>
    <col min="4664" max="4664" width="1" style="199" customWidth="1"/>
    <col min="4665" max="4864" width="1.625" style="199"/>
    <col min="4865" max="4919" width="1.625" style="199" customWidth="1"/>
    <col min="4920" max="4920" width="1" style="199" customWidth="1"/>
    <col min="4921" max="5120" width="1.625" style="199"/>
    <col min="5121" max="5175" width="1.625" style="199" customWidth="1"/>
    <col min="5176" max="5176" width="1" style="199" customWidth="1"/>
    <col min="5177" max="5376" width="1.625" style="199"/>
    <col min="5377" max="5431" width="1.625" style="199" customWidth="1"/>
    <col min="5432" max="5432" width="1" style="199" customWidth="1"/>
    <col min="5433" max="5632" width="1.625" style="199"/>
    <col min="5633" max="5687" width="1.625" style="199" customWidth="1"/>
    <col min="5688" max="5688" width="1" style="199" customWidth="1"/>
    <col min="5689" max="5888" width="1.625" style="199"/>
    <col min="5889" max="5943" width="1.625" style="199" customWidth="1"/>
    <col min="5944" max="5944" width="1" style="199" customWidth="1"/>
    <col min="5945" max="6144" width="1.625" style="199"/>
    <col min="6145" max="6199" width="1.625" style="199" customWidth="1"/>
    <col min="6200" max="6200" width="1" style="199" customWidth="1"/>
    <col min="6201" max="6400" width="1.625" style="199"/>
    <col min="6401" max="6455" width="1.625" style="199" customWidth="1"/>
    <col min="6456" max="6456" width="1" style="199" customWidth="1"/>
    <col min="6457" max="6656" width="1.625" style="199"/>
    <col min="6657" max="6711" width="1.625" style="199" customWidth="1"/>
    <col min="6712" max="6712" width="1" style="199" customWidth="1"/>
    <col min="6713" max="6912" width="1.625" style="199"/>
    <col min="6913" max="6967" width="1.625" style="199" customWidth="1"/>
    <col min="6968" max="6968" width="1" style="199" customWidth="1"/>
    <col min="6969" max="7168" width="1.625" style="199"/>
    <col min="7169" max="7223" width="1.625" style="199" customWidth="1"/>
    <col min="7224" max="7224" width="1" style="199" customWidth="1"/>
    <col min="7225" max="7424" width="1.625" style="199"/>
    <col min="7425" max="7479" width="1.625" style="199" customWidth="1"/>
    <col min="7480" max="7480" width="1" style="199" customWidth="1"/>
    <col min="7481" max="7680" width="1.625" style="199"/>
    <col min="7681" max="7735" width="1.625" style="199" customWidth="1"/>
    <col min="7736" max="7736" width="1" style="199" customWidth="1"/>
    <col min="7737" max="7936" width="1.625" style="199"/>
    <col min="7937" max="7991" width="1.625" style="199" customWidth="1"/>
    <col min="7992" max="7992" width="1" style="199" customWidth="1"/>
    <col min="7993" max="8192" width="1.625" style="199"/>
    <col min="8193" max="8247" width="1.625" style="199" customWidth="1"/>
    <col min="8248" max="8248" width="1" style="199" customWidth="1"/>
    <col min="8249" max="8448" width="1.625" style="199"/>
    <col min="8449" max="8503" width="1.625" style="199" customWidth="1"/>
    <col min="8504" max="8504" width="1" style="199" customWidth="1"/>
    <col min="8505" max="8704" width="1.625" style="199"/>
    <col min="8705" max="8759" width="1.625" style="199" customWidth="1"/>
    <col min="8760" max="8760" width="1" style="199" customWidth="1"/>
    <col min="8761" max="8960" width="1.625" style="199"/>
    <col min="8961" max="9015" width="1.625" style="199" customWidth="1"/>
    <col min="9016" max="9016" width="1" style="199" customWidth="1"/>
    <col min="9017" max="9216" width="1.625" style="199"/>
    <col min="9217" max="9271" width="1.625" style="199" customWidth="1"/>
    <col min="9272" max="9272" width="1" style="199" customWidth="1"/>
    <col min="9273" max="9472" width="1.625" style="199"/>
    <col min="9473" max="9527" width="1.625" style="199" customWidth="1"/>
    <col min="9528" max="9528" width="1" style="199" customWidth="1"/>
    <col min="9529" max="9728" width="1.625" style="199"/>
    <col min="9729" max="9783" width="1.625" style="199" customWidth="1"/>
    <col min="9784" max="9784" width="1" style="199" customWidth="1"/>
    <col min="9785" max="9984" width="1.625" style="199"/>
    <col min="9985" max="10039" width="1.625" style="199" customWidth="1"/>
    <col min="10040" max="10040" width="1" style="199" customWidth="1"/>
    <col min="10041" max="10240" width="1.625" style="199"/>
    <col min="10241" max="10295" width="1.625" style="199" customWidth="1"/>
    <col min="10296" max="10296" width="1" style="199" customWidth="1"/>
    <col min="10297" max="10496" width="1.625" style="199"/>
    <col min="10497" max="10551" width="1.625" style="199" customWidth="1"/>
    <col min="10552" max="10552" width="1" style="199" customWidth="1"/>
    <col min="10553" max="10752" width="1.625" style="199"/>
    <col min="10753" max="10807" width="1.625" style="199" customWidth="1"/>
    <col min="10808" max="10808" width="1" style="199" customWidth="1"/>
    <col min="10809" max="11008" width="1.625" style="199"/>
    <col min="11009" max="11063" width="1.625" style="199" customWidth="1"/>
    <col min="11064" max="11064" width="1" style="199" customWidth="1"/>
    <col min="11065" max="11264" width="1.625" style="199"/>
    <col min="11265" max="11319" width="1.625" style="199" customWidth="1"/>
    <col min="11320" max="11320" width="1" style="199" customWidth="1"/>
    <col min="11321" max="11520" width="1.625" style="199"/>
    <col min="11521" max="11575" width="1.625" style="199" customWidth="1"/>
    <col min="11576" max="11576" width="1" style="199" customWidth="1"/>
    <col min="11577" max="11776" width="1.625" style="199"/>
    <col min="11777" max="11831" width="1.625" style="199" customWidth="1"/>
    <col min="11832" max="11832" width="1" style="199" customWidth="1"/>
    <col min="11833" max="12032" width="1.625" style="199"/>
    <col min="12033" max="12087" width="1.625" style="199" customWidth="1"/>
    <col min="12088" max="12088" width="1" style="199" customWidth="1"/>
    <col min="12089" max="12288" width="1.625" style="199"/>
    <col min="12289" max="12343" width="1.625" style="199" customWidth="1"/>
    <col min="12344" max="12344" width="1" style="199" customWidth="1"/>
    <col min="12345" max="12544" width="1.625" style="199"/>
    <col min="12545" max="12599" width="1.625" style="199" customWidth="1"/>
    <col min="12600" max="12600" width="1" style="199" customWidth="1"/>
    <col min="12601" max="12800" width="1.625" style="199"/>
    <col min="12801" max="12855" width="1.625" style="199" customWidth="1"/>
    <col min="12856" max="12856" width="1" style="199" customWidth="1"/>
    <col min="12857" max="13056" width="1.625" style="199"/>
    <col min="13057" max="13111" width="1.625" style="199" customWidth="1"/>
    <col min="13112" max="13112" width="1" style="199" customWidth="1"/>
    <col min="13113" max="13312" width="1.625" style="199"/>
    <col min="13313" max="13367" width="1.625" style="199" customWidth="1"/>
    <col min="13368" max="13368" width="1" style="199" customWidth="1"/>
    <col min="13369" max="13568" width="1.625" style="199"/>
    <col min="13569" max="13623" width="1.625" style="199" customWidth="1"/>
    <col min="13624" max="13624" width="1" style="199" customWidth="1"/>
    <col min="13625" max="13824" width="1.625" style="199"/>
    <col min="13825" max="13879" width="1.625" style="199" customWidth="1"/>
    <col min="13880" max="13880" width="1" style="199" customWidth="1"/>
    <col min="13881" max="14080" width="1.625" style="199"/>
    <col min="14081" max="14135" width="1.625" style="199" customWidth="1"/>
    <col min="14136" max="14136" width="1" style="199" customWidth="1"/>
    <col min="14137" max="14336" width="1.625" style="199"/>
    <col min="14337" max="14391" width="1.625" style="199" customWidth="1"/>
    <col min="14392" max="14392" width="1" style="199" customWidth="1"/>
    <col min="14393" max="14592" width="1.625" style="199"/>
    <col min="14593" max="14647" width="1.625" style="199" customWidth="1"/>
    <col min="14648" max="14648" width="1" style="199" customWidth="1"/>
    <col min="14649" max="14848" width="1.625" style="199"/>
    <col min="14849" max="14903" width="1.625" style="199" customWidth="1"/>
    <col min="14904" max="14904" width="1" style="199" customWidth="1"/>
    <col min="14905" max="15104" width="1.625" style="199"/>
    <col min="15105" max="15159" width="1.625" style="199" customWidth="1"/>
    <col min="15160" max="15160" width="1" style="199" customWidth="1"/>
    <col min="15161" max="15360" width="1.625" style="199"/>
    <col min="15361" max="15415" width="1.625" style="199" customWidth="1"/>
    <col min="15416" max="15416" width="1" style="199" customWidth="1"/>
    <col min="15417" max="15616" width="1.625" style="199"/>
    <col min="15617" max="15671" width="1.625" style="199" customWidth="1"/>
    <col min="15672" max="15672" width="1" style="199" customWidth="1"/>
    <col min="15673" max="15872" width="1.625" style="199"/>
    <col min="15873" max="15927" width="1.625" style="199" customWidth="1"/>
    <col min="15928" max="15928" width="1" style="199" customWidth="1"/>
    <col min="15929" max="16128" width="1.625" style="199"/>
    <col min="16129" max="16183" width="1.625" style="199" customWidth="1"/>
    <col min="16184" max="16184" width="1" style="199" customWidth="1"/>
    <col min="16185" max="16384" width="1.625" style="199"/>
  </cols>
  <sheetData>
    <row r="1" spans="2:54" ht="11.25" customHeight="1" x14ac:dyDescent="0.15">
      <c r="AK1" s="345" t="s">
        <v>145</v>
      </c>
      <c r="AL1" s="345"/>
      <c r="AM1" s="345"/>
      <c r="AN1" s="345"/>
      <c r="AO1" s="345"/>
      <c r="AP1" s="345"/>
      <c r="AQ1" s="345"/>
      <c r="AR1" s="345"/>
      <c r="AS1" s="345"/>
      <c r="AT1" s="345"/>
      <c r="AU1" s="345"/>
      <c r="AV1" s="345"/>
      <c r="AW1" s="345"/>
      <c r="AX1" s="345"/>
      <c r="AY1" s="345"/>
      <c r="AZ1" s="345"/>
      <c r="BA1" s="345"/>
      <c r="BB1" s="345"/>
    </row>
    <row r="2" spans="2:54" ht="11.25" customHeight="1" x14ac:dyDescent="0.15">
      <c r="Y2" s="333"/>
      <c r="Z2" s="333"/>
      <c r="AA2" s="333"/>
      <c r="AB2" s="333"/>
      <c r="AC2" s="333"/>
      <c r="AK2" s="345"/>
      <c r="AL2" s="345"/>
      <c r="AM2" s="345"/>
      <c r="AN2" s="345"/>
      <c r="AO2" s="345"/>
      <c r="AP2" s="345"/>
      <c r="AQ2" s="345"/>
      <c r="AR2" s="345"/>
      <c r="AS2" s="345"/>
      <c r="AT2" s="345"/>
      <c r="AU2" s="345"/>
      <c r="AV2" s="345"/>
      <c r="AW2" s="345"/>
      <c r="AX2" s="345"/>
      <c r="AY2" s="345"/>
      <c r="AZ2" s="345"/>
      <c r="BA2" s="345"/>
      <c r="BB2" s="345"/>
    </row>
    <row r="3" spans="2:54" ht="11.25" customHeight="1" x14ac:dyDescent="0.15">
      <c r="Y3" s="333"/>
      <c r="Z3" s="333"/>
      <c r="AA3" s="333"/>
      <c r="AB3" s="333"/>
      <c r="AC3" s="333"/>
      <c r="AK3" s="345"/>
      <c r="AL3" s="345"/>
      <c r="AM3" s="345"/>
      <c r="AN3" s="345"/>
      <c r="AO3" s="345"/>
      <c r="AP3" s="345"/>
      <c r="AQ3" s="345"/>
      <c r="AR3" s="345"/>
      <c r="AS3" s="345"/>
      <c r="AT3" s="345"/>
      <c r="AU3" s="345"/>
      <c r="AV3" s="345"/>
      <c r="AW3" s="345"/>
      <c r="AX3" s="345"/>
      <c r="AY3" s="345"/>
      <c r="AZ3" s="345"/>
      <c r="BA3" s="345"/>
      <c r="BB3" s="345"/>
    </row>
    <row r="4" spans="2:54" ht="11.25" customHeight="1" x14ac:dyDescent="0.15">
      <c r="G4" s="332" t="s">
        <v>146</v>
      </c>
      <c r="H4" s="332"/>
      <c r="I4" s="332"/>
      <c r="J4" s="332"/>
      <c r="K4" s="332"/>
      <c r="L4" s="332"/>
      <c r="M4" s="332"/>
      <c r="N4" s="332"/>
      <c r="Y4" s="333"/>
      <c r="Z4" s="333"/>
      <c r="AA4" s="333"/>
      <c r="AB4" s="333"/>
      <c r="AC4" s="333"/>
      <c r="AK4" s="345"/>
      <c r="AL4" s="345"/>
      <c r="AM4" s="345"/>
      <c r="AN4" s="345"/>
      <c r="AO4" s="345"/>
      <c r="AP4" s="345"/>
      <c r="AQ4" s="345"/>
      <c r="AR4" s="345"/>
      <c r="AS4" s="345"/>
      <c r="AT4" s="345"/>
      <c r="AU4" s="345"/>
      <c r="AV4" s="345"/>
      <c r="AW4" s="345"/>
      <c r="AX4" s="345"/>
      <c r="AY4" s="345"/>
      <c r="AZ4" s="345"/>
      <c r="BA4" s="345"/>
      <c r="BB4" s="345"/>
    </row>
    <row r="5" spans="2:54" ht="11.25" customHeight="1" x14ac:dyDescent="0.15">
      <c r="G5" s="332"/>
      <c r="H5" s="332"/>
      <c r="I5" s="332"/>
      <c r="J5" s="332"/>
      <c r="K5" s="332"/>
      <c r="L5" s="332"/>
      <c r="M5" s="332"/>
      <c r="N5" s="332"/>
      <c r="V5" s="333"/>
      <c r="W5" s="333"/>
      <c r="X5" s="333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</row>
    <row r="6" spans="2:54" ht="11.25" customHeight="1" x14ac:dyDescent="0.15">
      <c r="G6" s="332"/>
      <c r="H6" s="332"/>
      <c r="I6" s="332"/>
      <c r="J6" s="332"/>
      <c r="K6" s="332"/>
      <c r="L6" s="332"/>
      <c r="M6" s="332"/>
      <c r="N6" s="332"/>
      <c r="V6" s="333"/>
      <c r="W6" s="333"/>
      <c r="X6" s="333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  <c r="AW6" s="345"/>
      <c r="AX6" s="345"/>
      <c r="AY6" s="345"/>
      <c r="AZ6" s="345"/>
      <c r="BA6" s="345"/>
      <c r="BB6" s="345"/>
    </row>
    <row r="7" spans="2:54" ht="11.25" customHeight="1" x14ac:dyDescent="0.15">
      <c r="V7" s="333"/>
      <c r="W7" s="333"/>
      <c r="X7" s="333"/>
      <c r="AK7" s="345"/>
      <c r="AL7" s="345"/>
      <c r="AM7" s="345"/>
      <c r="AN7" s="345"/>
      <c r="AO7" s="345"/>
      <c r="AP7" s="345"/>
      <c r="AQ7" s="345"/>
      <c r="AR7" s="345"/>
      <c r="AS7" s="345"/>
      <c r="AT7" s="345"/>
      <c r="AU7" s="345"/>
      <c r="AV7" s="345"/>
      <c r="AW7" s="345"/>
      <c r="AX7" s="345"/>
      <c r="AY7" s="345"/>
      <c r="AZ7" s="345"/>
      <c r="BA7" s="345"/>
      <c r="BB7" s="345"/>
    </row>
    <row r="8" spans="2:54" ht="11.25" customHeight="1" x14ac:dyDescent="0.15">
      <c r="P8" s="333"/>
      <c r="Q8" s="333"/>
      <c r="R8" s="333"/>
      <c r="S8" s="333"/>
      <c r="T8" s="333"/>
      <c r="U8" s="333"/>
    </row>
    <row r="10" spans="2:54" ht="11.25" customHeight="1" thickBot="1" x14ac:dyDescent="0.2">
      <c r="W10" s="337"/>
      <c r="X10" s="337"/>
      <c r="AX10" s="200"/>
    </row>
    <row r="11" spans="2:54" ht="11.25" customHeight="1" x14ac:dyDescent="0.15">
      <c r="W11" s="337"/>
      <c r="X11" s="337"/>
      <c r="AH11" s="225"/>
      <c r="AI11" s="338" t="s">
        <v>147</v>
      </c>
      <c r="AJ11" s="338"/>
      <c r="AK11" s="338"/>
      <c r="AL11" s="338"/>
      <c r="AM11" s="338"/>
      <c r="AN11" s="338"/>
      <c r="AO11" s="338"/>
      <c r="AP11" s="338"/>
      <c r="AQ11" s="226"/>
      <c r="AX11" s="200"/>
    </row>
    <row r="12" spans="2:54" ht="11.25" customHeight="1" x14ac:dyDescent="0.15">
      <c r="H12" s="201"/>
      <c r="I12" s="201"/>
      <c r="J12" s="201"/>
      <c r="K12" s="201"/>
      <c r="L12" s="201"/>
      <c r="M12" s="201"/>
      <c r="T12" s="200"/>
      <c r="W12" s="337"/>
      <c r="X12" s="337"/>
      <c r="AH12" s="227"/>
      <c r="AI12" s="339"/>
      <c r="AJ12" s="339"/>
      <c r="AK12" s="339"/>
      <c r="AL12" s="339"/>
      <c r="AM12" s="339"/>
      <c r="AN12" s="339"/>
      <c r="AO12" s="339"/>
      <c r="AP12" s="339"/>
      <c r="AQ12" s="228"/>
      <c r="AX12" s="200"/>
    </row>
    <row r="13" spans="2:54" ht="11.25" customHeight="1" x14ac:dyDescent="0.15"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Q13" s="340" t="s">
        <v>148</v>
      </c>
      <c r="R13" s="340"/>
      <c r="S13" s="340"/>
      <c r="T13" s="200"/>
      <c r="W13" s="337"/>
      <c r="X13" s="337"/>
      <c r="AH13" s="227"/>
      <c r="AJ13" s="341" t="s">
        <v>149</v>
      </c>
      <c r="AK13" s="341"/>
      <c r="AL13" s="341"/>
      <c r="AM13" s="341"/>
      <c r="AQ13" s="228"/>
      <c r="AX13" s="200"/>
    </row>
    <row r="14" spans="2:54" ht="11.25" customHeight="1" thickBot="1" x14ac:dyDescent="0.2"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Q14" s="340"/>
      <c r="R14" s="340"/>
      <c r="S14" s="340"/>
      <c r="T14" s="200"/>
      <c r="AH14" s="229"/>
      <c r="AI14" s="230"/>
      <c r="AJ14" s="342"/>
      <c r="AK14" s="342"/>
      <c r="AL14" s="342"/>
      <c r="AM14" s="342"/>
      <c r="AN14" s="230"/>
      <c r="AO14" s="230"/>
      <c r="AP14" s="355" t="s">
        <v>153</v>
      </c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</row>
    <row r="15" spans="2:54" ht="11.25" customHeight="1" x14ac:dyDescent="0.15"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Q15" s="340"/>
      <c r="R15" s="340"/>
      <c r="S15" s="340"/>
      <c r="T15" s="200"/>
      <c r="AP15" s="355"/>
      <c r="AQ15" s="355"/>
      <c r="AR15" s="355"/>
      <c r="AS15" s="355"/>
      <c r="AT15" s="355"/>
      <c r="AU15" s="355"/>
      <c r="AV15" s="355"/>
      <c r="AW15" s="355"/>
      <c r="AX15" s="355"/>
      <c r="AY15" s="355"/>
      <c r="AZ15" s="355"/>
      <c r="BA15" s="355"/>
    </row>
    <row r="16" spans="2:54" ht="11.25" customHeight="1" x14ac:dyDescent="0.15">
      <c r="B16" s="201"/>
      <c r="C16" s="334" t="s">
        <v>150</v>
      </c>
      <c r="D16" s="334"/>
      <c r="E16" s="334"/>
      <c r="F16" s="201"/>
      <c r="G16" s="201"/>
      <c r="H16" s="201"/>
      <c r="I16" s="201"/>
      <c r="J16" s="201"/>
      <c r="K16" s="201"/>
      <c r="L16" s="201"/>
      <c r="M16" s="201"/>
      <c r="Q16" s="340"/>
      <c r="R16" s="340"/>
      <c r="S16" s="340"/>
      <c r="T16" s="200"/>
      <c r="AX16" s="200"/>
    </row>
    <row r="17" spans="2:62" ht="11.25" customHeight="1" thickBot="1" x14ac:dyDescent="0.2">
      <c r="B17" s="201"/>
      <c r="C17" s="334"/>
      <c r="D17" s="334"/>
      <c r="E17" s="334"/>
      <c r="F17" s="201"/>
      <c r="G17" s="201"/>
      <c r="H17" s="201"/>
      <c r="I17" s="201"/>
      <c r="J17" s="201"/>
      <c r="K17" s="201"/>
      <c r="L17" s="201"/>
      <c r="M17" s="201"/>
      <c r="Q17" s="340"/>
      <c r="R17" s="340"/>
      <c r="S17" s="340"/>
      <c r="T17" s="200"/>
      <c r="AD17" s="202" t="s">
        <v>151</v>
      </c>
      <c r="AX17" s="200"/>
    </row>
    <row r="18" spans="2:62" ht="11.25" customHeight="1" x14ac:dyDescent="0.15">
      <c r="B18" s="201"/>
      <c r="C18" s="334"/>
      <c r="D18" s="334"/>
      <c r="E18" s="334"/>
      <c r="F18" s="201"/>
      <c r="G18" s="201"/>
      <c r="H18" s="201"/>
      <c r="I18" s="201"/>
      <c r="J18" s="201"/>
      <c r="K18" s="201"/>
      <c r="L18" s="201"/>
      <c r="M18" s="201"/>
      <c r="N18" s="335" t="s">
        <v>152</v>
      </c>
      <c r="O18" s="335"/>
      <c r="P18" s="335"/>
      <c r="Q18" s="340"/>
      <c r="R18" s="340"/>
      <c r="S18" s="340"/>
      <c r="T18" s="200"/>
      <c r="AD18" s="225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26"/>
      <c r="AX18" s="200"/>
    </row>
    <row r="19" spans="2:62" ht="11.25" customHeight="1" x14ac:dyDescent="0.15">
      <c r="B19" s="201"/>
      <c r="C19" s="334"/>
      <c r="D19" s="334"/>
      <c r="E19" s="334"/>
      <c r="F19" s="336"/>
      <c r="G19" s="336"/>
      <c r="H19" s="336"/>
      <c r="I19" s="336"/>
      <c r="J19" s="336"/>
      <c r="K19" s="336"/>
      <c r="L19" s="201"/>
      <c r="M19" s="201"/>
      <c r="N19" s="335"/>
      <c r="O19" s="335"/>
      <c r="P19" s="335"/>
      <c r="Q19" s="340"/>
      <c r="R19" s="340"/>
      <c r="S19" s="340"/>
      <c r="U19" s="203"/>
      <c r="AD19" s="227"/>
      <c r="AV19" s="228"/>
      <c r="AX19" s="200"/>
    </row>
    <row r="20" spans="2:62" ht="11.25" customHeight="1" x14ac:dyDescent="0.15">
      <c r="B20" s="201"/>
      <c r="C20" s="334"/>
      <c r="D20" s="334"/>
      <c r="E20" s="334"/>
      <c r="F20" s="336"/>
      <c r="G20" s="336"/>
      <c r="H20" s="336"/>
      <c r="I20" s="336"/>
      <c r="J20" s="336"/>
      <c r="K20" s="336"/>
      <c r="L20" s="201"/>
      <c r="M20" s="201"/>
      <c r="N20" s="335"/>
      <c r="O20" s="335"/>
      <c r="P20" s="335"/>
      <c r="Q20" s="340"/>
      <c r="R20" s="340"/>
      <c r="S20" s="340"/>
      <c r="U20" s="203"/>
      <c r="AD20" s="227"/>
      <c r="AV20" s="228"/>
      <c r="AX20" s="200"/>
    </row>
    <row r="21" spans="2:62" ht="11.25" customHeight="1" thickBot="1" x14ac:dyDescent="0.2">
      <c r="B21" s="201"/>
      <c r="C21" s="334"/>
      <c r="D21" s="334"/>
      <c r="E21" s="334"/>
      <c r="F21" s="336"/>
      <c r="G21" s="336"/>
      <c r="H21" s="336"/>
      <c r="I21" s="336"/>
      <c r="J21" s="336"/>
      <c r="K21" s="336"/>
      <c r="L21" s="201"/>
      <c r="M21" s="201"/>
      <c r="N21" s="335"/>
      <c r="O21" s="335"/>
      <c r="P21" s="335"/>
      <c r="Q21" s="340"/>
      <c r="R21" s="340"/>
      <c r="S21" s="340"/>
      <c r="U21" s="203"/>
      <c r="AB21" s="230"/>
      <c r="AC21" s="231"/>
      <c r="AD21" s="227"/>
      <c r="AV21" s="228"/>
      <c r="AX21" s="200"/>
    </row>
    <row r="22" spans="2:62" ht="11.25" customHeight="1" x14ac:dyDescent="0.15">
      <c r="B22" s="201"/>
      <c r="C22" s="334"/>
      <c r="D22" s="334"/>
      <c r="E22" s="334"/>
      <c r="F22" s="336"/>
      <c r="G22" s="336"/>
      <c r="H22" s="336"/>
      <c r="I22" s="336"/>
      <c r="J22" s="336"/>
      <c r="K22" s="336"/>
      <c r="L22" s="201"/>
      <c r="M22" s="201"/>
      <c r="Q22" s="340"/>
      <c r="R22" s="340"/>
      <c r="S22" s="340"/>
      <c r="U22" s="203"/>
      <c r="AB22" s="227"/>
      <c r="AJ22" s="228"/>
      <c r="AL22" s="200"/>
      <c r="AY22" s="200"/>
    </row>
    <row r="23" spans="2:62" ht="11.25" customHeight="1" x14ac:dyDescent="0.15">
      <c r="B23" s="201"/>
      <c r="C23" s="334"/>
      <c r="D23" s="334"/>
      <c r="E23" s="334"/>
      <c r="F23" s="201"/>
      <c r="G23" s="201"/>
      <c r="H23" s="201"/>
      <c r="I23" s="201"/>
      <c r="J23" s="201"/>
      <c r="K23" s="201"/>
      <c r="L23" s="201"/>
      <c r="M23" s="201"/>
      <c r="Q23" s="340"/>
      <c r="R23" s="340"/>
      <c r="S23" s="340"/>
      <c r="U23" s="203"/>
      <c r="AB23" s="227"/>
      <c r="AJ23" s="228"/>
    </row>
    <row r="24" spans="2:62" ht="11.25" customHeight="1" x14ac:dyDescent="0.15">
      <c r="B24" s="201"/>
      <c r="C24" s="334"/>
      <c r="D24" s="334"/>
      <c r="E24" s="334"/>
      <c r="F24" s="201"/>
      <c r="G24" s="201"/>
      <c r="H24" s="201"/>
      <c r="I24" s="201"/>
      <c r="J24" s="201"/>
      <c r="K24" s="201"/>
      <c r="L24" s="201"/>
      <c r="M24" s="201"/>
      <c r="Q24" s="340"/>
      <c r="R24" s="340"/>
      <c r="S24" s="340"/>
      <c r="U24" s="203"/>
      <c r="AB24" s="227"/>
      <c r="AV24" s="228"/>
      <c r="AX24" s="200"/>
    </row>
    <row r="25" spans="2:62" ht="11.25" customHeight="1" x14ac:dyDescent="0.15">
      <c r="B25" s="201"/>
      <c r="C25" s="334"/>
      <c r="D25" s="334"/>
      <c r="E25" s="334"/>
      <c r="F25" s="201"/>
      <c r="G25" s="201"/>
      <c r="H25" s="201"/>
      <c r="I25" s="201"/>
      <c r="J25" s="201"/>
      <c r="K25" s="201"/>
      <c r="L25" s="201"/>
      <c r="M25" s="201"/>
      <c r="Q25" s="340"/>
      <c r="R25" s="340"/>
      <c r="S25" s="340"/>
      <c r="U25" s="203"/>
      <c r="AB25" s="227"/>
      <c r="AV25" s="228"/>
      <c r="AX25" s="200"/>
    </row>
    <row r="26" spans="2:62" ht="11.25" customHeight="1" x14ac:dyDescent="0.15">
      <c r="B26" s="201"/>
      <c r="C26" s="334"/>
      <c r="D26" s="334"/>
      <c r="E26" s="334"/>
      <c r="F26" s="201"/>
      <c r="G26" s="201"/>
      <c r="H26" s="201"/>
      <c r="I26" s="201"/>
      <c r="J26" s="201"/>
      <c r="K26" s="201"/>
      <c r="L26" s="201"/>
      <c r="M26" s="201"/>
      <c r="Q26" s="340"/>
      <c r="R26" s="340"/>
      <c r="S26" s="340"/>
      <c r="U26" s="203"/>
      <c r="AB26" s="227"/>
      <c r="AV26" s="228"/>
      <c r="AX26" s="200"/>
    </row>
    <row r="27" spans="2:62" ht="11.25" customHeight="1" thickBot="1" x14ac:dyDescent="0.2">
      <c r="B27" s="201"/>
      <c r="C27" s="334"/>
      <c r="D27" s="334"/>
      <c r="E27" s="334"/>
      <c r="F27" s="201"/>
      <c r="G27" s="201"/>
      <c r="H27" s="201"/>
      <c r="I27" s="201"/>
      <c r="J27" s="201"/>
      <c r="K27" s="201"/>
      <c r="L27" s="201"/>
      <c r="M27" s="201"/>
      <c r="Q27" s="340"/>
      <c r="R27" s="340"/>
      <c r="S27" s="340"/>
      <c r="U27" s="203"/>
      <c r="AB27" s="229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1"/>
      <c r="AX27" s="200"/>
      <c r="BF27" s="233"/>
      <c r="BG27" s="233"/>
      <c r="BH27" s="233"/>
      <c r="BI27" s="233"/>
    </row>
    <row r="28" spans="2:62" ht="11.25" customHeight="1" thickBot="1" x14ac:dyDescent="0.2">
      <c r="B28" s="201"/>
      <c r="C28" s="334"/>
      <c r="D28" s="334"/>
      <c r="E28" s="334"/>
      <c r="F28" s="201"/>
      <c r="G28" s="201"/>
      <c r="H28" s="201"/>
      <c r="I28" s="201"/>
      <c r="J28" s="201"/>
      <c r="K28" s="201"/>
      <c r="L28" s="201"/>
      <c r="M28" s="201"/>
      <c r="Q28" s="340"/>
      <c r="R28" s="340"/>
      <c r="S28" s="340"/>
      <c r="U28" s="204"/>
      <c r="V28" s="205"/>
      <c r="W28" s="205"/>
      <c r="AA28" s="205"/>
      <c r="AB28" s="205"/>
      <c r="AC28" s="202" t="s">
        <v>151</v>
      </c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6"/>
      <c r="AY28" s="343" t="s">
        <v>154</v>
      </c>
      <c r="AZ28" s="344"/>
      <c r="BA28" s="344"/>
      <c r="BB28" s="344"/>
      <c r="BC28" s="344"/>
      <c r="BF28" s="343" t="s">
        <v>164</v>
      </c>
      <c r="BG28" s="344"/>
      <c r="BH28" s="344"/>
      <c r="BI28" s="344"/>
      <c r="BJ28" s="344"/>
    </row>
    <row r="29" spans="2:62" ht="11.25" customHeight="1" thickBot="1" x14ac:dyDescent="0.2">
      <c r="B29" s="201"/>
      <c r="C29" s="334"/>
      <c r="D29" s="334"/>
      <c r="E29" s="334"/>
      <c r="F29" s="201"/>
      <c r="G29" s="201"/>
      <c r="H29" s="201"/>
      <c r="I29" s="201"/>
      <c r="J29" s="201"/>
      <c r="K29" s="201"/>
      <c r="L29" s="201"/>
      <c r="M29" s="201"/>
      <c r="U29" s="201"/>
      <c r="V29" s="201"/>
      <c r="W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X29" s="200"/>
      <c r="AY29" s="343"/>
      <c r="AZ29" s="344"/>
      <c r="BA29" s="344"/>
      <c r="BB29" s="344"/>
      <c r="BC29" s="344"/>
      <c r="BF29" s="343"/>
      <c r="BG29" s="344"/>
      <c r="BH29" s="344"/>
      <c r="BI29" s="344"/>
      <c r="BJ29" s="344"/>
    </row>
    <row r="30" spans="2:62" ht="11.25" customHeight="1" x14ac:dyDescent="0.15">
      <c r="B30" s="201"/>
      <c r="C30" s="334"/>
      <c r="D30" s="334"/>
      <c r="E30" s="334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Z30" s="234"/>
      <c r="AA30" s="235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346" t="s">
        <v>155</v>
      </c>
      <c r="AP30" s="347"/>
      <c r="AQ30" s="347"/>
      <c r="AR30" s="347"/>
      <c r="AS30" s="347"/>
      <c r="AT30" s="348"/>
      <c r="AX30" s="200"/>
      <c r="AY30" s="343"/>
      <c r="AZ30" s="344"/>
      <c r="BA30" s="344"/>
      <c r="BB30" s="344"/>
      <c r="BC30" s="344"/>
      <c r="BF30" s="343"/>
      <c r="BG30" s="344"/>
      <c r="BH30" s="344"/>
      <c r="BI30" s="344"/>
      <c r="BJ30" s="344"/>
    </row>
    <row r="31" spans="2:62" ht="11.25" customHeight="1" x14ac:dyDescent="0.15"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349"/>
      <c r="AP31" s="350"/>
      <c r="AQ31" s="350"/>
      <c r="AR31" s="350"/>
      <c r="AS31" s="350"/>
      <c r="AT31" s="351"/>
      <c r="AX31" s="200"/>
      <c r="AY31" s="343"/>
      <c r="AZ31" s="344"/>
      <c r="BA31" s="344"/>
      <c r="BB31" s="344"/>
      <c r="BC31" s="344"/>
      <c r="BF31" s="343"/>
      <c r="BG31" s="344"/>
      <c r="BH31" s="344"/>
      <c r="BI31" s="344"/>
      <c r="BJ31" s="344"/>
    </row>
    <row r="32" spans="2:62" ht="11.25" customHeight="1" thickBot="1" x14ac:dyDescent="0.2"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AO32" s="352"/>
      <c r="AP32" s="353"/>
      <c r="AQ32" s="353"/>
      <c r="AR32" s="353"/>
      <c r="AS32" s="353"/>
      <c r="AT32" s="354"/>
      <c r="AX32" s="200"/>
      <c r="AY32" s="343"/>
      <c r="AZ32" s="344"/>
      <c r="BA32" s="344"/>
      <c r="BB32" s="344"/>
      <c r="BC32" s="344"/>
      <c r="BF32" s="343"/>
      <c r="BG32" s="344"/>
      <c r="BH32" s="344"/>
      <c r="BI32" s="344"/>
      <c r="BJ32" s="344"/>
    </row>
    <row r="33" spans="2:62" ht="11.25" customHeight="1" x14ac:dyDescent="0.15"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AX33" s="233"/>
      <c r="AY33" s="343"/>
      <c r="AZ33" s="344"/>
      <c r="BA33" s="344"/>
      <c r="BB33" s="344"/>
      <c r="BC33" s="344"/>
      <c r="BF33" s="343"/>
      <c r="BG33" s="344"/>
      <c r="BH33" s="344"/>
      <c r="BI33" s="344"/>
      <c r="BJ33" s="344"/>
    </row>
    <row r="34" spans="2:62" ht="11.25" customHeight="1" x14ac:dyDescent="0.15"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X34" s="233"/>
      <c r="AY34" s="343"/>
      <c r="AZ34" s="344"/>
      <c r="BA34" s="344"/>
      <c r="BB34" s="344"/>
      <c r="BC34" s="344"/>
      <c r="BF34" s="343"/>
      <c r="BG34" s="344"/>
      <c r="BH34" s="344"/>
      <c r="BI34" s="344"/>
      <c r="BJ34" s="344"/>
    </row>
    <row r="35" spans="2:62" ht="11.25" customHeight="1" x14ac:dyDescent="0.15"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321" t="s">
        <v>156</v>
      </c>
      <c r="P35" s="201"/>
      <c r="Q35" s="201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X35" s="236"/>
      <c r="AY35" s="343"/>
      <c r="AZ35" s="344"/>
      <c r="BA35" s="344"/>
      <c r="BB35" s="344"/>
      <c r="BC35" s="344"/>
      <c r="BF35" s="343"/>
      <c r="BG35" s="344"/>
      <c r="BH35" s="344"/>
      <c r="BI35" s="344"/>
      <c r="BJ35" s="344"/>
    </row>
    <row r="36" spans="2:62" ht="11.25" customHeight="1" x14ac:dyDescent="0.15"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322"/>
      <c r="P36" s="201"/>
      <c r="Q36" s="201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X36" s="236"/>
      <c r="AY36" s="343"/>
      <c r="AZ36" s="344"/>
      <c r="BA36" s="344"/>
      <c r="BB36" s="344"/>
      <c r="BC36" s="344"/>
      <c r="BF36" s="343"/>
      <c r="BG36" s="344"/>
      <c r="BH36" s="344"/>
      <c r="BI36" s="344"/>
      <c r="BJ36" s="344"/>
    </row>
    <row r="37" spans="2:62" ht="11.25" customHeight="1" x14ac:dyDescent="0.15"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322"/>
      <c r="P37" s="201"/>
      <c r="Q37" s="201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X37" s="236"/>
      <c r="AY37" s="343"/>
      <c r="AZ37" s="344"/>
      <c r="BA37" s="344"/>
      <c r="BB37" s="344"/>
      <c r="BC37" s="344"/>
      <c r="BF37" s="343"/>
      <c r="BG37" s="344"/>
      <c r="BH37" s="344"/>
      <c r="BI37" s="344"/>
      <c r="BJ37" s="344"/>
    </row>
    <row r="38" spans="2:62" ht="11.25" customHeight="1" x14ac:dyDescent="0.15"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322"/>
      <c r="P38" s="201"/>
      <c r="Q38" s="201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X38" s="236"/>
      <c r="AY38" s="343"/>
      <c r="AZ38" s="344"/>
      <c r="BA38" s="344"/>
      <c r="BB38" s="344"/>
      <c r="BC38" s="344"/>
      <c r="BF38" s="343"/>
      <c r="BG38" s="344"/>
      <c r="BH38" s="344"/>
      <c r="BI38" s="344"/>
      <c r="BJ38" s="344"/>
    </row>
    <row r="39" spans="2:62" ht="11.25" customHeight="1" x14ac:dyDescent="0.15"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322"/>
      <c r="P39" s="201"/>
      <c r="Q39" s="201"/>
      <c r="R39" s="207"/>
      <c r="S39" s="207"/>
      <c r="T39" s="207"/>
      <c r="U39" s="207"/>
      <c r="V39" s="207"/>
      <c r="W39" s="208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10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10"/>
      <c r="AU39" s="207"/>
      <c r="AX39" s="236"/>
      <c r="AY39" s="343"/>
      <c r="AZ39" s="344"/>
      <c r="BA39" s="344"/>
      <c r="BB39" s="344"/>
      <c r="BC39" s="344"/>
      <c r="BF39" s="343"/>
      <c r="BG39" s="344"/>
      <c r="BH39" s="344"/>
      <c r="BI39" s="344"/>
      <c r="BJ39" s="344"/>
    </row>
    <row r="40" spans="2:62" ht="11.25" customHeight="1" x14ac:dyDescent="0.15"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322"/>
      <c r="P40" s="201"/>
      <c r="Q40" s="201"/>
      <c r="R40" s="207"/>
      <c r="S40" s="207"/>
      <c r="T40" s="207"/>
      <c r="U40" s="207"/>
      <c r="V40" s="207"/>
      <c r="W40" s="211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12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12"/>
      <c r="AU40" s="207"/>
      <c r="AX40" s="236"/>
      <c r="AY40" s="343"/>
      <c r="AZ40" s="344"/>
      <c r="BA40" s="344"/>
      <c r="BB40" s="344"/>
      <c r="BC40" s="344"/>
      <c r="BF40" s="343"/>
      <c r="BG40" s="344"/>
      <c r="BH40" s="344"/>
      <c r="BI40" s="344"/>
      <c r="BJ40" s="344"/>
    </row>
    <row r="41" spans="2:62" ht="11.25" customHeight="1" x14ac:dyDescent="0.15"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322"/>
      <c r="P41" s="201"/>
      <c r="Q41" s="201"/>
      <c r="R41" s="207"/>
      <c r="S41" s="207"/>
      <c r="T41" s="207"/>
      <c r="U41" s="207"/>
      <c r="V41" s="207"/>
      <c r="W41" s="208"/>
      <c r="X41" s="209"/>
      <c r="Y41" s="209"/>
      <c r="Z41" s="210"/>
      <c r="AA41" s="207"/>
      <c r="AB41" s="207"/>
      <c r="AC41" s="207"/>
      <c r="AD41" s="207"/>
      <c r="AE41" s="207"/>
      <c r="AF41" s="207"/>
      <c r="AG41" s="207"/>
      <c r="AH41" s="212"/>
      <c r="AI41" s="207"/>
      <c r="AJ41" s="207"/>
      <c r="AK41" s="207"/>
      <c r="AL41" s="207"/>
      <c r="AM41" s="207"/>
      <c r="AN41" s="207"/>
      <c r="AO41" s="207"/>
      <c r="AP41" s="207"/>
      <c r="AQ41" s="208"/>
      <c r="AR41" s="209"/>
      <c r="AS41" s="209"/>
      <c r="AT41" s="210"/>
      <c r="AU41" s="207"/>
      <c r="AX41" s="236"/>
      <c r="AY41" s="343"/>
      <c r="AZ41" s="344"/>
      <c r="BA41" s="344"/>
      <c r="BB41" s="344"/>
      <c r="BC41" s="344"/>
      <c r="BF41" s="343"/>
      <c r="BG41" s="344"/>
      <c r="BH41" s="344"/>
      <c r="BI41" s="344"/>
      <c r="BJ41" s="344"/>
    </row>
    <row r="42" spans="2:62" ht="11.25" customHeight="1" x14ac:dyDescent="0.15"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322"/>
      <c r="P42" s="201"/>
      <c r="Q42" s="201"/>
      <c r="R42" s="207"/>
      <c r="S42" s="207"/>
      <c r="T42" s="207"/>
      <c r="U42" s="207"/>
      <c r="V42" s="207"/>
      <c r="W42" s="211"/>
      <c r="X42" s="207"/>
      <c r="Y42" s="207"/>
      <c r="Z42" s="212"/>
      <c r="AA42" s="207"/>
      <c r="AB42" s="207"/>
      <c r="AC42" s="207"/>
      <c r="AD42" s="207"/>
      <c r="AE42" s="207"/>
      <c r="AF42" s="207"/>
      <c r="AG42" s="207"/>
      <c r="AH42" s="212"/>
      <c r="AI42" s="207"/>
      <c r="AJ42" s="207"/>
      <c r="AK42" s="207"/>
      <c r="AL42" s="207"/>
      <c r="AM42" s="207"/>
      <c r="AN42" s="207"/>
      <c r="AO42" s="207"/>
      <c r="AP42" s="207"/>
      <c r="AQ42" s="211"/>
      <c r="AR42" s="207"/>
      <c r="AS42" s="207"/>
      <c r="AT42" s="212"/>
      <c r="AU42" s="207"/>
      <c r="AX42" s="236"/>
      <c r="AY42" s="343"/>
      <c r="AZ42" s="344"/>
      <c r="BA42" s="344"/>
      <c r="BB42" s="344"/>
      <c r="BC42" s="344"/>
      <c r="BF42" s="343"/>
      <c r="BG42" s="344"/>
      <c r="BH42" s="344"/>
      <c r="BI42" s="344"/>
      <c r="BJ42" s="344"/>
    </row>
    <row r="43" spans="2:62" ht="11.25" customHeight="1" thickBot="1" x14ac:dyDescent="0.2"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322"/>
      <c r="P43" s="201"/>
      <c r="Q43" s="201"/>
      <c r="R43" s="207"/>
      <c r="S43" s="207"/>
      <c r="T43" s="207"/>
      <c r="U43" s="207"/>
      <c r="V43" s="207"/>
      <c r="W43" s="213"/>
      <c r="X43" s="207"/>
      <c r="Y43" s="207"/>
      <c r="Z43" s="212"/>
      <c r="AA43" s="207"/>
      <c r="AB43" s="207"/>
      <c r="AC43" s="207"/>
      <c r="AD43" s="207"/>
      <c r="AE43" s="207"/>
      <c r="AF43" s="207"/>
      <c r="AG43" s="207"/>
      <c r="AH43" s="212"/>
      <c r="AI43" s="207"/>
      <c r="AJ43" s="207"/>
      <c r="AK43" s="207"/>
      <c r="AL43" s="207"/>
      <c r="AM43" s="207"/>
      <c r="AN43" s="207"/>
      <c r="AO43" s="207"/>
      <c r="AP43" s="207"/>
      <c r="AQ43" s="211"/>
      <c r="AR43" s="207"/>
      <c r="AS43" s="207"/>
      <c r="AT43" s="213"/>
      <c r="AU43" s="207"/>
      <c r="AX43" s="236"/>
      <c r="AY43" s="343"/>
      <c r="AZ43" s="344"/>
      <c r="BA43" s="344"/>
      <c r="BB43" s="344"/>
      <c r="BC43" s="344"/>
      <c r="BF43" s="343"/>
      <c r="BG43" s="344"/>
      <c r="BH43" s="344"/>
      <c r="BI43" s="344"/>
      <c r="BJ43" s="344"/>
    </row>
    <row r="44" spans="2:62" ht="11.25" customHeight="1" thickTop="1" x14ac:dyDescent="0.15"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322"/>
      <c r="P44" s="201"/>
      <c r="Q44" s="201"/>
      <c r="R44" s="207"/>
      <c r="S44" s="207"/>
      <c r="T44" s="207"/>
      <c r="U44" s="207"/>
      <c r="V44" s="214"/>
      <c r="W44" s="215"/>
      <c r="X44" s="207"/>
      <c r="Y44" s="207"/>
      <c r="Z44" s="212"/>
      <c r="AA44" s="207"/>
      <c r="AB44" s="207"/>
      <c r="AC44" s="207"/>
      <c r="AD44" s="207"/>
      <c r="AE44" s="207"/>
      <c r="AF44" s="207"/>
      <c r="AG44" s="207"/>
      <c r="AH44" s="212"/>
      <c r="AI44" s="207"/>
      <c r="AJ44" s="207"/>
      <c r="AK44" s="207"/>
      <c r="AL44" s="207"/>
      <c r="AM44" s="207"/>
      <c r="AN44" s="207"/>
      <c r="AO44" s="207"/>
      <c r="AP44" s="207"/>
      <c r="AQ44" s="211"/>
      <c r="AR44" s="207"/>
      <c r="AS44" s="207"/>
      <c r="AT44" s="215"/>
      <c r="AU44" s="216"/>
      <c r="AX44" s="237"/>
      <c r="AY44" s="343"/>
      <c r="AZ44" s="344"/>
      <c r="BA44" s="344"/>
      <c r="BB44" s="344"/>
      <c r="BC44" s="344"/>
      <c r="BF44" s="343"/>
      <c r="BG44" s="344"/>
      <c r="BH44" s="344"/>
      <c r="BI44" s="344"/>
      <c r="BJ44" s="344"/>
    </row>
    <row r="45" spans="2:62" ht="11.25" customHeight="1" x14ac:dyDescent="0.15"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322"/>
      <c r="P45" s="201"/>
      <c r="Q45" s="201"/>
      <c r="R45" s="207"/>
      <c r="S45" s="207"/>
      <c r="T45" s="207"/>
      <c r="U45" s="207"/>
      <c r="V45" s="217"/>
      <c r="W45" s="215"/>
      <c r="X45" s="207"/>
      <c r="Y45" s="207"/>
      <c r="Z45" s="212"/>
      <c r="AA45" s="207"/>
      <c r="AB45" s="207"/>
      <c r="AC45" s="207"/>
      <c r="AD45" s="207"/>
      <c r="AE45" s="207"/>
      <c r="AF45" s="207"/>
      <c r="AG45" s="207"/>
      <c r="AH45" s="212"/>
      <c r="AI45" s="207"/>
      <c r="AJ45" s="207"/>
      <c r="AK45" s="207"/>
      <c r="AL45" s="207"/>
      <c r="AM45" s="207"/>
      <c r="AN45" s="207"/>
      <c r="AO45" s="207"/>
      <c r="AP45" s="207"/>
      <c r="AQ45" s="211"/>
      <c r="AR45" s="207"/>
      <c r="AS45" s="207"/>
      <c r="AT45" s="215"/>
      <c r="AU45" s="218"/>
      <c r="AX45" s="237"/>
      <c r="AY45" s="343"/>
      <c r="AZ45" s="344"/>
      <c r="BA45" s="344"/>
      <c r="BB45" s="344"/>
      <c r="BC45" s="344"/>
      <c r="BF45" s="343"/>
      <c r="BG45" s="344"/>
      <c r="BH45" s="344"/>
      <c r="BI45" s="344"/>
      <c r="BJ45" s="344"/>
    </row>
    <row r="46" spans="2:62" ht="11.25" customHeight="1" thickBot="1" x14ac:dyDescent="0.2"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7"/>
      <c r="S46" s="207"/>
      <c r="T46" s="207"/>
      <c r="U46" s="207"/>
      <c r="V46" s="219"/>
      <c r="W46" s="215"/>
      <c r="X46" s="207"/>
      <c r="Y46" s="207"/>
      <c r="Z46" s="212"/>
      <c r="AA46" s="207"/>
      <c r="AB46" s="207"/>
      <c r="AC46" s="207"/>
      <c r="AD46" s="207"/>
      <c r="AE46" s="207"/>
      <c r="AF46" s="207"/>
      <c r="AG46" s="207"/>
      <c r="AH46" s="212"/>
      <c r="AI46" s="207"/>
      <c r="AJ46" s="207"/>
      <c r="AK46" s="207"/>
      <c r="AL46" s="207"/>
      <c r="AM46" s="207"/>
      <c r="AN46" s="207"/>
      <c r="AO46" s="207"/>
      <c r="AP46" s="207"/>
      <c r="AQ46" s="211"/>
      <c r="AR46" s="207"/>
      <c r="AS46" s="207"/>
      <c r="AT46" s="215"/>
      <c r="AU46" s="220"/>
      <c r="AX46" s="237"/>
      <c r="AY46" s="343"/>
      <c r="AZ46" s="344"/>
      <c r="BA46" s="344"/>
      <c r="BB46" s="344"/>
      <c r="BC46" s="344"/>
      <c r="BF46" s="343"/>
      <c r="BG46" s="344"/>
      <c r="BH46" s="344"/>
      <c r="BI46" s="344"/>
      <c r="BJ46" s="344"/>
    </row>
    <row r="47" spans="2:62" ht="11.25" customHeight="1" thickTop="1" x14ac:dyDescent="0.15"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7"/>
      <c r="S47" s="207"/>
      <c r="T47" s="207"/>
      <c r="U47" s="207"/>
      <c r="V47" s="207"/>
      <c r="W47" s="221"/>
      <c r="X47" s="207"/>
      <c r="Y47" s="207"/>
      <c r="Z47" s="212"/>
      <c r="AA47" s="207"/>
      <c r="AB47" s="207"/>
      <c r="AC47" s="207"/>
      <c r="AD47" s="207"/>
      <c r="AE47" s="207"/>
      <c r="AF47" s="207"/>
      <c r="AG47" s="207"/>
      <c r="AH47" s="212"/>
      <c r="AI47" s="207"/>
      <c r="AJ47" s="207"/>
      <c r="AK47" s="207"/>
      <c r="AL47" s="207"/>
      <c r="AM47" s="207"/>
      <c r="AN47" s="207"/>
      <c r="AO47" s="207"/>
      <c r="AP47" s="207"/>
      <c r="AQ47" s="211"/>
      <c r="AR47" s="207"/>
      <c r="AS47" s="207"/>
      <c r="AT47" s="221"/>
      <c r="AU47" s="207"/>
      <c r="AX47" s="236"/>
      <c r="AY47" s="343"/>
      <c r="AZ47" s="344"/>
      <c r="BA47" s="344"/>
      <c r="BB47" s="344"/>
      <c r="BC47" s="344"/>
      <c r="BF47" s="343"/>
      <c r="BG47" s="344"/>
      <c r="BH47" s="344"/>
      <c r="BI47" s="344"/>
      <c r="BJ47" s="344"/>
    </row>
    <row r="48" spans="2:62" ht="11.25" customHeight="1" x14ac:dyDescent="0.15"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7"/>
      <c r="S48" s="207"/>
      <c r="T48" s="207"/>
      <c r="U48" s="207"/>
      <c r="V48" s="207"/>
      <c r="W48" s="211"/>
      <c r="X48" s="207"/>
      <c r="Y48" s="207"/>
      <c r="Z48" s="212"/>
      <c r="AA48" s="207"/>
      <c r="AB48" s="207"/>
      <c r="AC48" s="207"/>
      <c r="AD48" s="207"/>
      <c r="AE48" s="207"/>
      <c r="AF48" s="207"/>
      <c r="AG48" s="207"/>
      <c r="AH48" s="212"/>
      <c r="AI48" s="207"/>
      <c r="AJ48" s="207"/>
      <c r="AK48" s="207"/>
      <c r="AL48" s="207"/>
      <c r="AM48" s="207"/>
      <c r="AN48" s="207"/>
      <c r="AO48" s="207"/>
      <c r="AP48" s="207"/>
      <c r="AQ48" s="211"/>
      <c r="AR48" s="207"/>
      <c r="AS48" s="207"/>
      <c r="AT48" s="212"/>
      <c r="AU48" s="207"/>
      <c r="AX48" s="236"/>
      <c r="AY48" s="343"/>
      <c r="AZ48" s="344"/>
      <c r="BA48" s="344"/>
      <c r="BB48" s="344"/>
      <c r="BC48" s="344"/>
      <c r="BF48" s="343"/>
      <c r="BG48" s="344"/>
      <c r="BH48" s="344"/>
      <c r="BI48" s="344"/>
      <c r="BJ48" s="344"/>
    </row>
    <row r="49" spans="2:62" ht="11.25" customHeight="1" x14ac:dyDescent="0.15"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7"/>
      <c r="S49" s="207"/>
      <c r="T49" s="207"/>
      <c r="U49" s="207"/>
      <c r="V49" s="207"/>
      <c r="W49" s="222"/>
      <c r="X49" s="223"/>
      <c r="Y49" s="223"/>
      <c r="Z49" s="224"/>
      <c r="AA49" s="207"/>
      <c r="AB49" s="207"/>
      <c r="AC49" s="207"/>
      <c r="AD49" s="207"/>
      <c r="AE49" s="207"/>
      <c r="AF49" s="207"/>
      <c r="AG49" s="207"/>
      <c r="AH49" s="212"/>
      <c r="AI49" s="207"/>
      <c r="AJ49" s="207"/>
      <c r="AK49" s="207"/>
      <c r="AL49" s="207"/>
      <c r="AM49" s="207"/>
      <c r="AN49" s="207"/>
      <c r="AO49" s="207"/>
      <c r="AP49" s="207"/>
      <c r="AQ49" s="222"/>
      <c r="AR49" s="223"/>
      <c r="AS49" s="223"/>
      <c r="AT49" s="224"/>
      <c r="AU49" s="207"/>
      <c r="AX49" s="236"/>
      <c r="AY49" s="343"/>
      <c r="AZ49" s="344"/>
      <c r="BA49" s="344"/>
      <c r="BB49" s="344"/>
      <c r="BC49" s="344"/>
      <c r="BF49" s="343"/>
      <c r="BG49" s="344"/>
      <c r="BH49" s="344"/>
      <c r="BI49" s="344"/>
      <c r="BJ49" s="344"/>
    </row>
    <row r="50" spans="2:62" ht="11.25" customHeight="1" thickBot="1" x14ac:dyDescent="0.2"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7"/>
      <c r="S50" s="207"/>
      <c r="T50" s="207"/>
      <c r="U50" s="207"/>
      <c r="V50" s="207"/>
      <c r="W50" s="211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12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12"/>
      <c r="AU50" s="207"/>
      <c r="AX50" s="236"/>
      <c r="AY50" s="343"/>
      <c r="AZ50" s="344"/>
      <c r="BA50" s="344"/>
      <c r="BB50" s="344"/>
      <c r="BC50" s="344"/>
      <c r="BF50" s="343"/>
      <c r="BG50" s="344"/>
      <c r="BH50" s="344"/>
      <c r="BI50" s="344"/>
      <c r="BJ50" s="344"/>
    </row>
    <row r="51" spans="2:62" ht="11.25" customHeight="1" x14ac:dyDescent="0.15"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7"/>
      <c r="S51" s="323" t="s">
        <v>157</v>
      </c>
      <c r="T51" s="324"/>
      <c r="U51" s="325"/>
      <c r="V51" s="207"/>
      <c r="W51" s="222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4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4"/>
      <c r="AU51" s="207"/>
      <c r="AX51" s="236"/>
      <c r="AY51" s="343"/>
      <c r="AZ51" s="344"/>
      <c r="BA51" s="344"/>
      <c r="BB51" s="344"/>
      <c r="BC51" s="344"/>
      <c r="BF51" s="343"/>
      <c r="BG51" s="344"/>
      <c r="BH51" s="344"/>
      <c r="BI51" s="344"/>
      <c r="BJ51" s="344"/>
    </row>
    <row r="52" spans="2:62" ht="11.25" customHeight="1" x14ac:dyDescent="0.15"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7"/>
      <c r="S52" s="326"/>
      <c r="T52" s="327"/>
      <c r="U52" s="328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X52" s="236"/>
      <c r="AY52" s="343"/>
      <c r="AZ52" s="344"/>
      <c r="BA52" s="344"/>
      <c r="BB52" s="344"/>
      <c r="BC52" s="344"/>
      <c r="BF52" s="343"/>
      <c r="BG52" s="344"/>
      <c r="BH52" s="344"/>
      <c r="BI52" s="344"/>
      <c r="BJ52" s="344"/>
    </row>
    <row r="53" spans="2:62" ht="11.25" customHeight="1" x14ac:dyDescent="0.15"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7"/>
      <c r="S53" s="326"/>
      <c r="T53" s="327"/>
      <c r="U53" s="328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X53" s="236"/>
      <c r="AY53" s="343"/>
      <c r="AZ53" s="344"/>
      <c r="BA53" s="344"/>
      <c r="BB53" s="344"/>
      <c r="BC53" s="344"/>
      <c r="BF53" s="343"/>
      <c r="BG53" s="344"/>
      <c r="BH53" s="344"/>
      <c r="BI53" s="344"/>
      <c r="BJ53" s="344"/>
    </row>
    <row r="54" spans="2:62" ht="11.25" customHeight="1" x14ac:dyDescent="0.15"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7"/>
      <c r="S54" s="326"/>
      <c r="T54" s="327"/>
      <c r="U54" s="328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X54" s="236"/>
      <c r="AY54" s="343"/>
      <c r="AZ54" s="344"/>
      <c r="BA54" s="344"/>
      <c r="BB54" s="344"/>
      <c r="BC54" s="344"/>
      <c r="BF54" s="343"/>
      <c r="BG54" s="344"/>
      <c r="BH54" s="344"/>
      <c r="BI54" s="344"/>
      <c r="BJ54" s="344"/>
    </row>
    <row r="55" spans="2:62" ht="11.25" customHeight="1" thickBot="1" x14ac:dyDescent="0.2"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7"/>
      <c r="S55" s="329"/>
      <c r="T55" s="330"/>
      <c r="U55" s="331"/>
      <c r="V55" s="207"/>
      <c r="W55" s="208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10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10"/>
      <c r="AU55" s="207"/>
      <c r="AX55" s="236"/>
      <c r="AY55" s="343"/>
      <c r="AZ55" s="344"/>
      <c r="BA55" s="344"/>
      <c r="BB55" s="344"/>
      <c r="BC55" s="344"/>
      <c r="BF55" s="343"/>
      <c r="BG55" s="344"/>
      <c r="BH55" s="344"/>
      <c r="BI55" s="344"/>
      <c r="BJ55" s="344"/>
    </row>
    <row r="56" spans="2:62" ht="11.25" customHeight="1" x14ac:dyDescent="0.15"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7"/>
      <c r="S56" s="207"/>
      <c r="T56" s="207"/>
      <c r="U56" s="207"/>
      <c r="V56" s="207"/>
      <c r="W56" s="211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12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12"/>
      <c r="AU56" s="207"/>
      <c r="AX56" s="236"/>
      <c r="AY56" s="343"/>
      <c r="AZ56" s="344"/>
      <c r="BA56" s="344"/>
      <c r="BB56" s="344"/>
      <c r="BC56" s="344"/>
      <c r="BF56" s="343"/>
      <c r="BG56" s="344"/>
      <c r="BH56" s="344"/>
      <c r="BI56" s="344"/>
      <c r="BJ56" s="344"/>
    </row>
    <row r="57" spans="2:62" ht="11.25" customHeight="1" x14ac:dyDescent="0.15"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7"/>
      <c r="S57" s="207"/>
      <c r="T57" s="207"/>
      <c r="U57" s="207"/>
      <c r="V57" s="207"/>
      <c r="W57" s="208"/>
      <c r="X57" s="209"/>
      <c r="Y57" s="209"/>
      <c r="Z57" s="210"/>
      <c r="AA57" s="207"/>
      <c r="AB57" s="207"/>
      <c r="AC57" s="207"/>
      <c r="AD57" s="207"/>
      <c r="AE57" s="207"/>
      <c r="AF57" s="207"/>
      <c r="AG57" s="207"/>
      <c r="AH57" s="212"/>
      <c r="AI57" s="207"/>
      <c r="AJ57" s="207"/>
      <c r="AK57" s="207"/>
      <c r="AL57" s="207"/>
      <c r="AM57" s="207"/>
      <c r="AN57" s="207"/>
      <c r="AO57" s="207"/>
      <c r="AP57" s="207"/>
      <c r="AQ57" s="208"/>
      <c r="AR57" s="209"/>
      <c r="AS57" s="209"/>
      <c r="AT57" s="210"/>
      <c r="AU57" s="207"/>
      <c r="AX57" s="236"/>
      <c r="AY57" s="343"/>
      <c r="AZ57" s="344"/>
      <c r="BA57" s="344"/>
      <c r="BB57" s="344"/>
      <c r="BC57" s="344"/>
      <c r="BF57" s="343"/>
      <c r="BG57" s="344"/>
      <c r="BH57" s="344"/>
      <c r="BI57" s="344"/>
      <c r="BJ57" s="344"/>
    </row>
    <row r="58" spans="2:62" ht="11.25" customHeight="1" x14ac:dyDescent="0.15"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7"/>
      <c r="S58" s="207"/>
      <c r="T58" s="207"/>
      <c r="U58" s="207"/>
      <c r="V58" s="207"/>
      <c r="W58" s="211"/>
      <c r="X58" s="207"/>
      <c r="Y58" s="207"/>
      <c r="Z58" s="212"/>
      <c r="AA58" s="207"/>
      <c r="AB58" s="207"/>
      <c r="AC58" s="207"/>
      <c r="AD58" s="207"/>
      <c r="AE58" s="207"/>
      <c r="AF58" s="207"/>
      <c r="AG58" s="207"/>
      <c r="AH58" s="212"/>
      <c r="AI58" s="207"/>
      <c r="AJ58" s="207"/>
      <c r="AK58" s="207"/>
      <c r="AL58" s="207"/>
      <c r="AM58" s="207"/>
      <c r="AN58" s="207"/>
      <c r="AO58" s="207"/>
      <c r="AP58" s="207"/>
      <c r="AQ58" s="211"/>
      <c r="AR58" s="207"/>
      <c r="AS58" s="207"/>
      <c r="AT58" s="212"/>
      <c r="AU58" s="207"/>
      <c r="AX58" s="236"/>
      <c r="AY58" s="343"/>
      <c r="AZ58" s="344"/>
      <c r="BA58" s="344"/>
      <c r="BB58" s="344"/>
      <c r="BC58" s="344"/>
      <c r="BF58" s="343"/>
      <c r="BG58" s="344"/>
      <c r="BH58" s="344"/>
      <c r="BI58" s="344"/>
      <c r="BJ58" s="344"/>
    </row>
    <row r="59" spans="2:62" ht="11.25" customHeight="1" thickBot="1" x14ac:dyDescent="0.2"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321" t="s">
        <v>156</v>
      </c>
      <c r="P59" s="201"/>
      <c r="Q59" s="201"/>
      <c r="R59" s="207"/>
      <c r="S59" s="207"/>
      <c r="T59" s="207"/>
      <c r="U59" s="207"/>
      <c r="V59" s="207"/>
      <c r="W59" s="213"/>
      <c r="X59" s="207"/>
      <c r="Y59" s="207"/>
      <c r="Z59" s="212"/>
      <c r="AA59" s="207"/>
      <c r="AB59" s="207"/>
      <c r="AC59" s="207"/>
      <c r="AD59" s="207"/>
      <c r="AE59" s="207"/>
      <c r="AF59" s="207"/>
      <c r="AG59" s="207"/>
      <c r="AH59" s="212"/>
      <c r="AI59" s="207"/>
      <c r="AJ59" s="207"/>
      <c r="AK59" s="207"/>
      <c r="AL59" s="207"/>
      <c r="AM59" s="207"/>
      <c r="AN59" s="207"/>
      <c r="AO59" s="207"/>
      <c r="AP59" s="207"/>
      <c r="AQ59" s="211"/>
      <c r="AR59" s="207"/>
      <c r="AS59" s="207"/>
      <c r="AT59" s="213"/>
      <c r="AU59" s="207"/>
      <c r="AX59" s="236"/>
      <c r="AY59" s="343"/>
      <c r="AZ59" s="344"/>
      <c r="BA59" s="344"/>
      <c r="BB59" s="344"/>
      <c r="BC59" s="344"/>
      <c r="BF59" s="343"/>
      <c r="BG59" s="344"/>
      <c r="BH59" s="344"/>
      <c r="BI59" s="344"/>
      <c r="BJ59" s="344"/>
    </row>
    <row r="60" spans="2:62" ht="11.25" customHeight="1" thickTop="1" x14ac:dyDescent="0.15"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322"/>
      <c r="P60" s="201"/>
      <c r="Q60" s="201"/>
      <c r="R60" s="207"/>
      <c r="S60" s="207"/>
      <c r="T60" s="207"/>
      <c r="U60" s="207"/>
      <c r="V60" s="214"/>
      <c r="W60" s="215"/>
      <c r="X60" s="207"/>
      <c r="Y60" s="207"/>
      <c r="Z60" s="212"/>
      <c r="AA60" s="207"/>
      <c r="AB60" s="207"/>
      <c r="AC60" s="207"/>
      <c r="AD60" s="207"/>
      <c r="AE60" s="207"/>
      <c r="AF60" s="207"/>
      <c r="AG60" s="207"/>
      <c r="AH60" s="212"/>
      <c r="AI60" s="207"/>
      <c r="AJ60" s="207"/>
      <c r="AK60" s="207"/>
      <c r="AL60" s="207"/>
      <c r="AM60" s="207"/>
      <c r="AN60" s="207"/>
      <c r="AO60" s="207"/>
      <c r="AP60" s="207"/>
      <c r="AQ60" s="211"/>
      <c r="AR60" s="207"/>
      <c r="AS60" s="207"/>
      <c r="AT60" s="215"/>
      <c r="AU60" s="216"/>
      <c r="AX60" s="237"/>
      <c r="AY60" s="343"/>
      <c r="AZ60" s="344"/>
      <c r="BA60" s="344"/>
      <c r="BB60" s="344"/>
      <c r="BC60" s="344"/>
      <c r="BF60" s="343"/>
      <c r="BG60" s="344"/>
      <c r="BH60" s="344"/>
      <c r="BI60" s="344"/>
      <c r="BJ60" s="344"/>
    </row>
    <row r="61" spans="2:62" ht="11.25" customHeight="1" x14ac:dyDescent="0.15"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322"/>
      <c r="P61" s="201"/>
      <c r="Q61" s="201"/>
      <c r="R61" s="207"/>
      <c r="S61" s="207"/>
      <c r="T61" s="207"/>
      <c r="U61" s="207"/>
      <c r="V61" s="217"/>
      <c r="W61" s="215"/>
      <c r="X61" s="207"/>
      <c r="Y61" s="207"/>
      <c r="Z61" s="212"/>
      <c r="AA61" s="207"/>
      <c r="AB61" s="207"/>
      <c r="AC61" s="207"/>
      <c r="AD61" s="207"/>
      <c r="AE61" s="207"/>
      <c r="AF61" s="207"/>
      <c r="AG61" s="207"/>
      <c r="AH61" s="212"/>
      <c r="AI61" s="207"/>
      <c r="AJ61" s="207"/>
      <c r="AK61" s="207"/>
      <c r="AL61" s="207"/>
      <c r="AM61" s="207"/>
      <c r="AN61" s="207"/>
      <c r="AO61" s="207"/>
      <c r="AP61" s="207"/>
      <c r="AQ61" s="211"/>
      <c r="AR61" s="207"/>
      <c r="AS61" s="207"/>
      <c r="AT61" s="215"/>
      <c r="AU61" s="218"/>
      <c r="AX61" s="237"/>
      <c r="AY61" s="343"/>
      <c r="AZ61" s="344"/>
      <c r="BA61" s="344"/>
      <c r="BB61" s="344"/>
      <c r="BC61" s="344"/>
      <c r="BF61" s="343"/>
      <c r="BG61" s="344"/>
      <c r="BH61" s="344"/>
      <c r="BI61" s="344"/>
      <c r="BJ61" s="344"/>
    </row>
    <row r="62" spans="2:62" ht="11.25" customHeight="1" thickBot="1" x14ac:dyDescent="0.2"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322"/>
      <c r="P62" s="201"/>
      <c r="Q62" s="201"/>
      <c r="R62" s="207"/>
      <c r="S62" s="207"/>
      <c r="T62" s="207"/>
      <c r="U62" s="207"/>
      <c r="V62" s="219"/>
      <c r="W62" s="215"/>
      <c r="X62" s="207"/>
      <c r="Y62" s="207"/>
      <c r="Z62" s="212"/>
      <c r="AA62" s="207"/>
      <c r="AB62" s="207"/>
      <c r="AC62" s="207"/>
      <c r="AD62" s="207"/>
      <c r="AE62" s="207"/>
      <c r="AF62" s="207"/>
      <c r="AG62" s="207"/>
      <c r="AH62" s="212"/>
      <c r="AI62" s="207"/>
      <c r="AJ62" s="207"/>
      <c r="AK62" s="207"/>
      <c r="AL62" s="207"/>
      <c r="AM62" s="207"/>
      <c r="AN62" s="207"/>
      <c r="AO62" s="207"/>
      <c r="AP62" s="207"/>
      <c r="AQ62" s="211"/>
      <c r="AR62" s="207"/>
      <c r="AS62" s="207"/>
      <c r="AT62" s="215"/>
      <c r="AU62" s="220"/>
      <c r="AX62" s="237"/>
      <c r="AY62" s="343"/>
      <c r="AZ62" s="344"/>
      <c r="BA62" s="344"/>
      <c r="BB62" s="344"/>
      <c r="BC62" s="344"/>
      <c r="BF62" s="343"/>
      <c r="BG62" s="344"/>
      <c r="BH62" s="344"/>
      <c r="BI62" s="344"/>
      <c r="BJ62" s="344"/>
    </row>
    <row r="63" spans="2:62" ht="11.25" customHeight="1" thickTop="1" x14ac:dyDescent="0.15"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322"/>
      <c r="P63" s="201"/>
      <c r="Q63" s="201"/>
      <c r="R63" s="207"/>
      <c r="S63" s="207"/>
      <c r="T63" s="207"/>
      <c r="U63" s="207"/>
      <c r="V63" s="207"/>
      <c r="W63" s="221"/>
      <c r="X63" s="207"/>
      <c r="Y63" s="207"/>
      <c r="Z63" s="212"/>
      <c r="AA63" s="207"/>
      <c r="AB63" s="207"/>
      <c r="AC63" s="207"/>
      <c r="AD63" s="207"/>
      <c r="AE63" s="207"/>
      <c r="AF63" s="207"/>
      <c r="AG63" s="207"/>
      <c r="AH63" s="212"/>
      <c r="AI63" s="207"/>
      <c r="AJ63" s="207"/>
      <c r="AK63" s="207"/>
      <c r="AL63" s="207"/>
      <c r="AM63" s="207"/>
      <c r="AN63" s="207"/>
      <c r="AO63" s="207"/>
      <c r="AP63" s="207"/>
      <c r="AQ63" s="211"/>
      <c r="AR63" s="207"/>
      <c r="AS63" s="207"/>
      <c r="AT63" s="221"/>
      <c r="AU63" s="207"/>
      <c r="AX63" s="236"/>
      <c r="AY63" s="343"/>
      <c r="AZ63" s="344"/>
      <c r="BA63" s="344"/>
      <c r="BB63" s="344"/>
      <c r="BC63" s="344"/>
      <c r="BF63" s="343"/>
      <c r="BG63" s="344"/>
      <c r="BH63" s="344"/>
      <c r="BI63" s="344"/>
      <c r="BJ63" s="344"/>
    </row>
    <row r="64" spans="2:62" ht="11.25" customHeight="1" x14ac:dyDescent="0.15"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322"/>
      <c r="P64" s="201"/>
      <c r="Q64" s="201"/>
      <c r="R64" s="207"/>
      <c r="S64" s="207"/>
      <c r="T64" s="207"/>
      <c r="U64" s="207"/>
      <c r="V64" s="207"/>
      <c r="W64" s="211"/>
      <c r="X64" s="207"/>
      <c r="Y64" s="207"/>
      <c r="Z64" s="212"/>
      <c r="AA64" s="207"/>
      <c r="AB64" s="207"/>
      <c r="AC64" s="207"/>
      <c r="AD64" s="207"/>
      <c r="AE64" s="207"/>
      <c r="AF64" s="207"/>
      <c r="AG64" s="207"/>
      <c r="AH64" s="212"/>
      <c r="AI64" s="207"/>
      <c r="AJ64" s="207"/>
      <c r="AK64" s="207"/>
      <c r="AL64" s="207"/>
      <c r="AM64" s="207"/>
      <c r="AN64" s="207"/>
      <c r="AO64" s="207"/>
      <c r="AP64" s="207"/>
      <c r="AQ64" s="211"/>
      <c r="AR64" s="207"/>
      <c r="AS64" s="207"/>
      <c r="AT64" s="212"/>
      <c r="AU64" s="207"/>
      <c r="AX64" s="236"/>
      <c r="AY64" s="343"/>
      <c r="AZ64" s="344"/>
      <c r="BA64" s="344"/>
      <c r="BB64" s="344"/>
      <c r="BC64" s="344"/>
      <c r="BF64" s="343"/>
      <c r="BG64" s="344"/>
      <c r="BH64" s="344"/>
      <c r="BI64" s="344"/>
      <c r="BJ64" s="344"/>
    </row>
    <row r="65" spans="2:62" ht="11.25" customHeight="1" x14ac:dyDescent="0.15"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322"/>
      <c r="P65" s="201"/>
      <c r="Q65" s="201"/>
      <c r="R65" s="207"/>
      <c r="S65" s="207"/>
      <c r="T65" s="207"/>
      <c r="U65" s="207"/>
      <c r="V65" s="207"/>
      <c r="W65" s="222"/>
      <c r="X65" s="223"/>
      <c r="Y65" s="223"/>
      <c r="Z65" s="224"/>
      <c r="AA65" s="207"/>
      <c r="AB65" s="207"/>
      <c r="AC65" s="207"/>
      <c r="AD65" s="207"/>
      <c r="AE65" s="207"/>
      <c r="AF65" s="207"/>
      <c r="AG65" s="207"/>
      <c r="AH65" s="212"/>
      <c r="AI65" s="207"/>
      <c r="AJ65" s="207"/>
      <c r="AK65" s="207"/>
      <c r="AL65" s="207"/>
      <c r="AM65" s="207"/>
      <c r="AN65" s="207"/>
      <c r="AO65" s="207"/>
      <c r="AP65" s="207"/>
      <c r="AQ65" s="222"/>
      <c r="AR65" s="223"/>
      <c r="AS65" s="223"/>
      <c r="AT65" s="224"/>
      <c r="AU65" s="207"/>
      <c r="AX65" s="236"/>
      <c r="AY65" s="343"/>
      <c r="AZ65" s="344"/>
      <c r="BA65" s="344"/>
      <c r="BB65" s="344"/>
      <c r="BC65" s="344"/>
      <c r="BF65" s="343"/>
      <c r="BG65" s="344"/>
      <c r="BH65" s="344"/>
      <c r="BI65" s="344"/>
      <c r="BJ65" s="344"/>
    </row>
    <row r="66" spans="2:62" ht="11.25" customHeight="1" x14ac:dyDescent="0.15"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322"/>
      <c r="P66" s="201"/>
      <c r="Q66" s="201"/>
      <c r="R66" s="207"/>
      <c r="S66" s="207"/>
      <c r="T66" s="207"/>
      <c r="U66" s="207"/>
      <c r="V66" s="207"/>
      <c r="W66" s="211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12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12"/>
      <c r="AU66" s="207"/>
      <c r="AX66" s="236"/>
      <c r="AY66" s="343"/>
      <c r="AZ66" s="344"/>
      <c r="BA66" s="344"/>
      <c r="BB66" s="344"/>
      <c r="BC66" s="344"/>
      <c r="BF66" s="343"/>
      <c r="BG66" s="344"/>
      <c r="BH66" s="344"/>
      <c r="BI66" s="344"/>
      <c r="BJ66" s="344"/>
    </row>
    <row r="67" spans="2:62" ht="11.25" customHeight="1" x14ac:dyDescent="0.15"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322"/>
      <c r="P67" s="201"/>
      <c r="Q67" s="201"/>
      <c r="R67" s="207"/>
      <c r="S67" s="207"/>
      <c r="T67" s="207"/>
      <c r="U67" s="207"/>
      <c r="V67" s="207"/>
      <c r="W67" s="222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4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4"/>
      <c r="AU67" s="207"/>
      <c r="AX67" s="236"/>
      <c r="AY67" s="343"/>
      <c r="AZ67" s="344"/>
      <c r="BA67" s="344"/>
      <c r="BB67" s="344"/>
      <c r="BC67" s="344"/>
      <c r="BF67" s="343"/>
      <c r="BG67" s="344"/>
      <c r="BH67" s="344"/>
      <c r="BI67" s="344"/>
      <c r="BJ67" s="344"/>
    </row>
    <row r="68" spans="2:62" ht="11.25" customHeight="1" x14ac:dyDescent="0.15"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322"/>
      <c r="P68" s="201"/>
      <c r="Q68" s="201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X68" s="236"/>
      <c r="AY68" s="343"/>
      <c r="AZ68" s="344"/>
      <c r="BA68" s="344"/>
      <c r="BB68" s="344"/>
      <c r="BC68" s="344"/>
      <c r="BF68" s="343"/>
      <c r="BG68" s="344"/>
      <c r="BH68" s="344"/>
      <c r="BI68" s="344"/>
      <c r="BJ68" s="344"/>
    </row>
    <row r="69" spans="2:62" ht="11.25" customHeight="1" x14ac:dyDescent="0.15"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322"/>
      <c r="P69" s="201"/>
      <c r="Q69" s="201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X69" s="236"/>
      <c r="AY69" s="343"/>
      <c r="AZ69" s="344"/>
      <c r="BA69" s="344"/>
      <c r="BB69" s="344"/>
      <c r="BC69" s="344"/>
      <c r="BF69" s="343"/>
      <c r="BG69" s="344"/>
      <c r="BH69" s="344"/>
      <c r="BI69" s="344"/>
      <c r="BJ69" s="344"/>
    </row>
    <row r="70" spans="2:62" ht="11.25" customHeight="1" x14ac:dyDescent="0.15"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X70" s="236"/>
      <c r="AY70" s="343"/>
      <c r="AZ70" s="344"/>
      <c r="BA70" s="344"/>
      <c r="BB70" s="344"/>
      <c r="BC70" s="344"/>
      <c r="BF70" s="343"/>
      <c r="BG70" s="344"/>
      <c r="BH70" s="344"/>
      <c r="BI70" s="344"/>
      <c r="BJ70" s="344"/>
    </row>
    <row r="71" spans="2:62" ht="11.25" customHeight="1" x14ac:dyDescent="0.15"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X71" s="236"/>
      <c r="AY71" s="343"/>
      <c r="AZ71" s="344"/>
      <c r="BA71" s="344"/>
      <c r="BB71" s="344"/>
      <c r="BC71" s="344"/>
      <c r="BF71" s="343"/>
      <c r="BG71" s="344"/>
      <c r="BH71" s="344"/>
      <c r="BI71" s="344"/>
      <c r="BJ71" s="344"/>
    </row>
    <row r="72" spans="2:62" ht="11.25" customHeight="1" x14ac:dyDescent="0.15"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X72" s="236"/>
      <c r="AY72" s="343"/>
      <c r="AZ72" s="344"/>
      <c r="BA72" s="344"/>
      <c r="BB72" s="344"/>
      <c r="BC72" s="344"/>
      <c r="BF72" s="343"/>
      <c r="BG72" s="344"/>
      <c r="BH72" s="344"/>
      <c r="BI72" s="344"/>
      <c r="BJ72" s="344"/>
    </row>
    <row r="73" spans="2:62" ht="11.25" customHeight="1" thickBot="1" x14ac:dyDescent="0.2"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38"/>
    </row>
    <row r="74" spans="2:62" ht="2.25" customHeight="1" x14ac:dyDescent="0.15"/>
  </sheetData>
  <mergeCells count="19">
    <mergeCell ref="BF28:BJ72"/>
    <mergeCell ref="AK1:BB7"/>
    <mergeCell ref="Y2:AC4"/>
    <mergeCell ref="AY28:BC72"/>
    <mergeCell ref="AO30:AT32"/>
    <mergeCell ref="AP14:BA15"/>
    <mergeCell ref="C16:E30"/>
    <mergeCell ref="N18:P21"/>
    <mergeCell ref="F19:K22"/>
    <mergeCell ref="W10:X13"/>
    <mergeCell ref="AI11:AP12"/>
    <mergeCell ref="Q13:S28"/>
    <mergeCell ref="AJ13:AM14"/>
    <mergeCell ref="O35:O45"/>
    <mergeCell ref="S51:U55"/>
    <mergeCell ref="O59:O69"/>
    <mergeCell ref="G4:N6"/>
    <mergeCell ref="V5:X7"/>
    <mergeCell ref="P8:U8"/>
  </mergeCells>
  <phoneticPr fontId="3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workbookViewId="0">
      <selection activeCell="C5" sqref="C5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58" customWidth="1"/>
    <col min="6" max="6" width="15.625" customWidth="1"/>
    <col min="7" max="7" width="2.625" customWidth="1"/>
    <col min="8" max="8" width="15.625" customWidth="1"/>
    <col min="9" max="9" width="4.625" style="58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85</v>
      </c>
      <c r="C1" s="100" t="s">
        <v>167</v>
      </c>
    </row>
    <row r="2" spans="1:14" x14ac:dyDescent="0.15">
      <c r="B2" t="s">
        <v>86</v>
      </c>
      <c r="C2" s="101">
        <v>44877</v>
      </c>
    </row>
    <row r="3" spans="1:14" x14ac:dyDescent="0.15">
      <c r="B3" t="s">
        <v>87</v>
      </c>
      <c r="C3" s="100" t="s">
        <v>168</v>
      </c>
    </row>
    <row r="4" spans="1:14" x14ac:dyDescent="0.15">
      <c r="B4" t="s">
        <v>88</v>
      </c>
      <c r="C4" t="s">
        <v>195</v>
      </c>
    </row>
    <row r="5" spans="1:14" x14ac:dyDescent="0.15">
      <c r="B5" t="s">
        <v>90</v>
      </c>
      <c r="C5" s="105" t="s">
        <v>169</v>
      </c>
    </row>
    <row r="6" spans="1:14" x14ac:dyDescent="0.15">
      <c r="I6" s="100" t="s">
        <v>89</v>
      </c>
    </row>
    <row r="7" spans="1:14" x14ac:dyDescent="0.15">
      <c r="A7" s="187"/>
      <c r="C7" t="s">
        <v>67</v>
      </c>
      <c r="F7" t="s">
        <v>59</v>
      </c>
      <c r="I7" s="189"/>
      <c r="J7" s="190"/>
    </row>
    <row r="8" spans="1:14" x14ac:dyDescent="0.15">
      <c r="A8" s="188" t="s">
        <v>134</v>
      </c>
      <c r="B8" s="191">
        <v>1</v>
      </c>
      <c r="C8" s="97" t="s">
        <v>187</v>
      </c>
      <c r="D8" s="98" t="s">
        <v>160</v>
      </c>
      <c r="E8" s="138" t="s">
        <v>6</v>
      </c>
      <c r="F8" s="139">
        <f>COUNTIF($E$24:$L$31,C8)</f>
        <v>2</v>
      </c>
      <c r="G8" s="31">
        <f>SUM(M8:N8)</f>
        <v>1</v>
      </c>
      <c r="H8" s="31"/>
      <c r="I8" s="195" t="s">
        <v>159</v>
      </c>
      <c r="J8" s="357" t="s">
        <v>174</v>
      </c>
      <c r="M8">
        <f>COUNTIF($D$24:$D$31,C8)</f>
        <v>1</v>
      </c>
      <c r="N8">
        <f>COUNTIF($M$24:$M$31,C8)</f>
        <v>0</v>
      </c>
    </row>
    <row r="9" spans="1:14" x14ac:dyDescent="0.15">
      <c r="A9" s="188" t="s">
        <v>134</v>
      </c>
      <c r="B9" s="191">
        <v>2</v>
      </c>
      <c r="C9" s="97" t="s">
        <v>190</v>
      </c>
      <c r="D9" s="98" t="s">
        <v>165</v>
      </c>
      <c r="E9" s="138" t="s">
        <v>6</v>
      </c>
      <c r="F9" s="139">
        <f t="shared" ref="F9:F19" si="0">COUNTIF($E$24:$L$31,C9)</f>
        <v>2</v>
      </c>
      <c r="G9" s="31">
        <f t="shared" ref="G9:G19" si="1">SUM(M9:N9)</f>
        <v>1</v>
      </c>
      <c r="H9" s="40"/>
      <c r="I9" s="196" t="s">
        <v>165</v>
      </c>
      <c r="J9" s="356" t="s">
        <v>175</v>
      </c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188"/>
      <c r="B10" s="191">
        <v>3</v>
      </c>
      <c r="C10" s="97" t="s">
        <v>184</v>
      </c>
      <c r="D10" s="98" t="s">
        <v>194</v>
      </c>
      <c r="E10" s="138" t="s">
        <v>6</v>
      </c>
      <c r="F10" s="139">
        <f t="shared" si="0"/>
        <v>2</v>
      </c>
      <c r="G10" s="31">
        <f t="shared" si="1"/>
        <v>1</v>
      </c>
      <c r="H10" s="40"/>
      <c r="I10" s="196" t="s">
        <v>186</v>
      </c>
      <c r="J10" s="356" t="s">
        <v>176</v>
      </c>
      <c r="M10">
        <f t="shared" si="2"/>
        <v>1</v>
      </c>
      <c r="N10">
        <f t="shared" si="3"/>
        <v>0</v>
      </c>
    </row>
    <row r="11" spans="1:14" x14ac:dyDescent="0.15">
      <c r="A11" s="188" t="s">
        <v>134</v>
      </c>
      <c r="B11" s="191">
        <v>4</v>
      </c>
      <c r="C11" s="97" t="s">
        <v>189</v>
      </c>
      <c r="D11" s="98" t="s">
        <v>160</v>
      </c>
      <c r="E11" s="138" t="s">
        <v>12</v>
      </c>
      <c r="F11" s="139">
        <f t="shared" si="0"/>
        <v>2</v>
      </c>
      <c r="G11" s="31">
        <f t="shared" si="1"/>
        <v>1</v>
      </c>
      <c r="H11" s="40"/>
      <c r="I11" s="196" t="s">
        <v>159</v>
      </c>
      <c r="J11" s="240" t="s">
        <v>177</v>
      </c>
      <c r="M11">
        <f t="shared" si="2"/>
        <v>0</v>
      </c>
      <c r="N11">
        <f t="shared" si="3"/>
        <v>1</v>
      </c>
    </row>
    <row r="12" spans="1:14" x14ac:dyDescent="0.15">
      <c r="A12" s="188" t="s">
        <v>134</v>
      </c>
      <c r="B12" s="191">
        <v>5</v>
      </c>
      <c r="C12" s="97" t="s">
        <v>172</v>
      </c>
      <c r="D12" s="98" t="s">
        <v>165</v>
      </c>
      <c r="E12" s="138" t="s">
        <v>12</v>
      </c>
      <c r="F12" s="139">
        <f t="shared" si="0"/>
        <v>2</v>
      </c>
      <c r="G12" s="31">
        <f t="shared" si="1"/>
        <v>1</v>
      </c>
      <c r="H12" s="40"/>
      <c r="I12" s="196" t="s">
        <v>136</v>
      </c>
      <c r="J12" s="356" t="s">
        <v>178</v>
      </c>
      <c r="M12">
        <f t="shared" si="2"/>
        <v>0</v>
      </c>
      <c r="N12">
        <f t="shared" si="3"/>
        <v>1</v>
      </c>
    </row>
    <row r="13" spans="1:14" x14ac:dyDescent="0.15">
      <c r="A13" s="188"/>
      <c r="B13" s="191">
        <v>6</v>
      </c>
      <c r="C13" s="97" t="s">
        <v>177</v>
      </c>
      <c r="D13" s="98" t="s">
        <v>159</v>
      </c>
      <c r="E13" s="138" t="s">
        <v>12</v>
      </c>
      <c r="F13" s="139">
        <f t="shared" si="0"/>
        <v>2</v>
      </c>
      <c r="G13" s="31">
        <f t="shared" si="1"/>
        <v>1</v>
      </c>
      <c r="H13" s="31"/>
      <c r="I13" s="196" t="s">
        <v>136</v>
      </c>
      <c r="J13" s="356" t="s">
        <v>179</v>
      </c>
      <c r="M13">
        <f t="shared" si="2"/>
        <v>0</v>
      </c>
      <c r="N13">
        <f t="shared" si="3"/>
        <v>1</v>
      </c>
    </row>
    <row r="14" spans="1:14" x14ac:dyDescent="0.15">
      <c r="A14" s="188" t="s">
        <v>135</v>
      </c>
      <c r="B14" s="191">
        <v>7</v>
      </c>
      <c r="C14" s="97" t="s">
        <v>193</v>
      </c>
      <c r="D14" s="98" t="s">
        <v>159</v>
      </c>
      <c r="E14" s="138" t="s">
        <v>5</v>
      </c>
      <c r="F14" s="139">
        <f t="shared" si="0"/>
        <v>2</v>
      </c>
      <c r="G14" s="31">
        <f t="shared" si="1"/>
        <v>1</v>
      </c>
      <c r="H14" s="40"/>
      <c r="I14" s="196" t="s">
        <v>165</v>
      </c>
      <c r="J14" s="356" t="s">
        <v>180</v>
      </c>
      <c r="M14">
        <f t="shared" si="2"/>
        <v>1</v>
      </c>
      <c r="N14">
        <f t="shared" si="3"/>
        <v>0</v>
      </c>
    </row>
    <row r="15" spans="1:14" x14ac:dyDescent="0.15">
      <c r="A15" s="188"/>
      <c r="B15" s="191">
        <v>8</v>
      </c>
      <c r="C15" s="97" t="s">
        <v>192</v>
      </c>
      <c r="D15" s="98" t="s">
        <v>165</v>
      </c>
      <c r="E15" s="138" t="s">
        <v>5</v>
      </c>
      <c r="F15" s="139">
        <f t="shared" si="0"/>
        <v>2</v>
      </c>
      <c r="G15" s="31">
        <f t="shared" si="1"/>
        <v>1</v>
      </c>
      <c r="H15" s="31"/>
      <c r="I15" s="196" t="s">
        <v>165</v>
      </c>
      <c r="J15" s="356" t="s">
        <v>181</v>
      </c>
      <c r="M15">
        <f t="shared" si="2"/>
        <v>1</v>
      </c>
      <c r="N15">
        <f t="shared" si="3"/>
        <v>0</v>
      </c>
    </row>
    <row r="16" spans="1:14" x14ac:dyDescent="0.15">
      <c r="A16" s="188"/>
      <c r="B16" s="191">
        <v>9</v>
      </c>
      <c r="C16" s="97" t="s">
        <v>161</v>
      </c>
      <c r="D16" s="98" t="s">
        <v>160</v>
      </c>
      <c r="E16" s="138" t="s">
        <v>5</v>
      </c>
      <c r="F16" s="139">
        <f t="shared" si="0"/>
        <v>2</v>
      </c>
      <c r="G16" s="31">
        <f t="shared" si="1"/>
        <v>1</v>
      </c>
      <c r="H16" s="31"/>
      <c r="I16" s="186" t="s">
        <v>136</v>
      </c>
      <c r="J16" s="239" t="s">
        <v>182</v>
      </c>
      <c r="M16">
        <f t="shared" si="2"/>
        <v>1</v>
      </c>
      <c r="N16">
        <f t="shared" si="3"/>
        <v>0</v>
      </c>
    </row>
    <row r="17" spans="1:14" x14ac:dyDescent="0.15">
      <c r="A17" s="188" t="s">
        <v>135</v>
      </c>
      <c r="B17" s="31">
        <v>10</v>
      </c>
      <c r="C17" s="97" t="s">
        <v>176</v>
      </c>
      <c r="D17" s="98" t="s">
        <v>194</v>
      </c>
      <c r="E17" s="138" t="s">
        <v>58</v>
      </c>
      <c r="F17" s="139">
        <f t="shared" si="0"/>
        <v>2</v>
      </c>
      <c r="G17" s="31">
        <f t="shared" si="1"/>
        <v>1</v>
      </c>
      <c r="H17" s="31"/>
      <c r="I17" s="186" t="s">
        <v>165</v>
      </c>
      <c r="J17" s="239" t="s">
        <v>183</v>
      </c>
      <c r="M17">
        <f t="shared" si="2"/>
        <v>0</v>
      </c>
      <c r="N17">
        <f t="shared" si="3"/>
        <v>1</v>
      </c>
    </row>
    <row r="18" spans="1:14" x14ac:dyDescent="0.15">
      <c r="A18" s="188"/>
      <c r="B18" s="31">
        <v>11</v>
      </c>
      <c r="C18" s="97" t="s">
        <v>191</v>
      </c>
      <c r="D18" s="98" t="s">
        <v>165</v>
      </c>
      <c r="E18" s="138" t="s">
        <v>58</v>
      </c>
      <c r="F18" s="139">
        <f t="shared" si="0"/>
        <v>2</v>
      </c>
      <c r="G18" s="31">
        <f t="shared" si="1"/>
        <v>1</v>
      </c>
      <c r="H18" s="31"/>
      <c r="I18" s="186" t="s">
        <v>186</v>
      </c>
      <c r="J18" s="239" t="s">
        <v>184</v>
      </c>
      <c r="M18">
        <f t="shared" si="2"/>
        <v>0</v>
      </c>
      <c r="N18">
        <f t="shared" si="3"/>
        <v>1</v>
      </c>
    </row>
    <row r="19" spans="1:14" x14ac:dyDescent="0.15">
      <c r="A19" s="188"/>
      <c r="B19" s="31">
        <v>12</v>
      </c>
      <c r="C19" s="97" t="s">
        <v>188</v>
      </c>
      <c r="D19" s="98" t="s">
        <v>160</v>
      </c>
      <c r="E19" s="138" t="s">
        <v>58</v>
      </c>
      <c r="F19" s="139">
        <f t="shared" si="0"/>
        <v>2</v>
      </c>
      <c r="G19" s="31">
        <f t="shared" si="1"/>
        <v>1</v>
      </c>
      <c r="H19" s="31"/>
      <c r="I19" s="186" t="s">
        <v>136</v>
      </c>
      <c r="J19" s="239" t="s">
        <v>185</v>
      </c>
      <c r="M19">
        <f t="shared" si="2"/>
        <v>0</v>
      </c>
      <c r="N19">
        <f>COUNTIF($M$24:$M$31,C19)</f>
        <v>1</v>
      </c>
    </row>
    <row r="20" spans="1:14" x14ac:dyDescent="0.15">
      <c r="A20" s="187"/>
    </row>
    <row r="23" spans="1:14" x14ac:dyDescent="0.15">
      <c r="D23" t="s">
        <v>93</v>
      </c>
      <c r="F23" t="s">
        <v>94</v>
      </c>
      <c r="J23" t="s">
        <v>95</v>
      </c>
      <c r="M23" t="s">
        <v>93</v>
      </c>
    </row>
    <row r="24" spans="1:14" x14ac:dyDescent="0.15">
      <c r="D24" t="str">
        <f>C14</f>
        <v>末広FC</v>
      </c>
      <c r="E24" s="58" t="s">
        <v>6</v>
      </c>
      <c r="F24" t="str">
        <f>C8</f>
        <v>社FCジュニア　A</v>
      </c>
      <c r="H24" t="str">
        <f>C9</f>
        <v>センアーノ神戸ムーブ</v>
      </c>
      <c r="I24" s="58" t="s">
        <v>12</v>
      </c>
      <c r="J24" t="str">
        <f>C11</f>
        <v>M.SERIOFC</v>
      </c>
      <c r="L24" t="str">
        <f>C12</f>
        <v>SVIC　FA</v>
      </c>
      <c r="M24" t="str">
        <f>C17</f>
        <v>エスペランサFC</v>
      </c>
    </row>
    <row r="25" spans="1:14" x14ac:dyDescent="0.15">
      <c r="D25" t="str">
        <f>C8</f>
        <v>社FCジュニア　A</v>
      </c>
      <c r="E25" s="58" t="s">
        <v>5</v>
      </c>
      <c r="F25" t="str">
        <f>C14</f>
        <v>末広FC</v>
      </c>
      <c r="H25" t="str">
        <f>C15</f>
        <v>多井畑FC</v>
      </c>
      <c r="I25" s="58" t="s">
        <v>58</v>
      </c>
      <c r="J25" t="str">
        <f>C17</f>
        <v>エスペランサFC</v>
      </c>
      <c r="L25" t="str">
        <f>C18</f>
        <v>センアーノ神戸ドリーム</v>
      </c>
      <c r="M25" t="str">
        <f>C11</f>
        <v>M.SERIOFC</v>
      </c>
    </row>
    <row r="26" spans="1:14" x14ac:dyDescent="0.15">
      <c r="D26" t="str">
        <f>C15</f>
        <v>多井畑FC</v>
      </c>
      <c r="E26" s="58" t="s">
        <v>6</v>
      </c>
      <c r="F26" t="str">
        <f>C8</f>
        <v>社FCジュニア　A</v>
      </c>
      <c r="H26" t="str">
        <f>C10</f>
        <v>やまてSC</v>
      </c>
      <c r="I26" s="58" t="s">
        <v>12</v>
      </c>
      <c r="J26" t="str">
        <f>C11</f>
        <v>M.SERIOFC</v>
      </c>
      <c r="L26" t="str">
        <f>C13</f>
        <v>長尾WFC</v>
      </c>
      <c r="M26" t="str">
        <f>C18</f>
        <v>センアーノ神戸ドリーム</v>
      </c>
    </row>
    <row r="27" spans="1:14" x14ac:dyDescent="0.15">
      <c r="D27" t="str">
        <f>C9</f>
        <v>センアーノ神戸ムーブ</v>
      </c>
      <c r="E27" s="58" t="s">
        <v>5</v>
      </c>
      <c r="F27" t="str">
        <f>C14</f>
        <v>末広FC</v>
      </c>
      <c r="H27" t="str">
        <f>C16</f>
        <v>旭FCジュニア</v>
      </c>
      <c r="I27" s="58" t="s">
        <v>58</v>
      </c>
      <c r="J27" t="str">
        <f>C17</f>
        <v>エスペランサFC</v>
      </c>
      <c r="L27" t="str">
        <f>C19</f>
        <v>社FCジュニアB</v>
      </c>
      <c r="M27" t="str">
        <f>C12</f>
        <v>SVIC　FA</v>
      </c>
    </row>
    <row r="28" spans="1:14" x14ac:dyDescent="0.15">
      <c r="B28" s="159" t="s">
        <v>131</v>
      </c>
      <c r="C28" s="159" t="s">
        <v>137</v>
      </c>
      <c r="D28" t="str">
        <f>C16</f>
        <v>旭FCジュニア</v>
      </c>
      <c r="E28" s="58" t="s">
        <v>6</v>
      </c>
      <c r="F28" t="str">
        <f>C9</f>
        <v>センアーノ神戸ムーブ</v>
      </c>
      <c r="H28" t="str">
        <f>C10</f>
        <v>やまてSC</v>
      </c>
      <c r="I28" s="58" t="s">
        <v>12</v>
      </c>
      <c r="J28" t="str">
        <f>C12</f>
        <v>SVIC　FA</v>
      </c>
      <c r="L28" t="str">
        <f>C13</f>
        <v>長尾WFC</v>
      </c>
      <c r="M28" t="str">
        <f>C19</f>
        <v>社FCジュニアB</v>
      </c>
    </row>
    <row r="29" spans="1:14" x14ac:dyDescent="0.15">
      <c r="B29" s="159" t="s">
        <v>132</v>
      </c>
      <c r="C29" s="159" t="s">
        <v>137</v>
      </c>
      <c r="D29" t="str">
        <f>C10</f>
        <v>やまてSC</v>
      </c>
      <c r="E29" s="58" t="s">
        <v>5</v>
      </c>
      <c r="F29" t="str">
        <f>C15</f>
        <v>多井畑FC</v>
      </c>
      <c r="H29" t="str">
        <f>C16</f>
        <v>旭FCジュニア</v>
      </c>
      <c r="I29" s="58" t="s">
        <v>58</v>
      </c>
      <c r="J29" t="str">
        <f>C18</f>
        <v>センアーノ神戸ドリーム</v>
      </c>
      <c r="L29" t="str">
        <f>C19</f>
        <v>社FCジュニアB</v>
      </c>
      <c r="M29" t="str">
        <f>C13</f>
        <v>長尾WFC</v>
      </c>
    </row>
    <row r="30" spans="1:14" x14ac:dyDescent="0.15">
      <c r="B30" s="159" t="s">
        <v>133</v>
      </c>
      <c r="C30" s="159" t="s">
        <v>138</v>
      </c>
    </row>
    <row r="32" spans="1:14" x14ac:dyDescent="0.15">
      <c r="A32" s="161" t="s">
        <v>127</v>
      </c>
      <c r="B32" s="160">
        <v>1</v>
      </c>
      <c r="C32" s="160" t="s">
        <v>138</v>
      </c>
    </row>
    <row r="33" spans="1:3" x14ac:dyDescent="0.15">
      <c r="A33" s="161" t="s">
        <v>127</v>
      </c>
      <c r="B33" s="162">
        <v>2</v>
      </c>
      <c r="C33" s="160" t="s">
        <v>138</v>
      </c>
    </row>
    <row r="34" spans="1:3" x14ac:dyDescent="0.15">
      <c r="A34" s="161" t="s">
        <v>127</v>
      </c>
      <c r="B34" s="162">
        <v>3</v>
      </c>
      <c r="C34" s="160" t="s">
        <v>138</v>
      </c>
    </row>
    <row r="35" spans="1:3" x14ac:dyDescent="0.15">
      <c r="A35" s="163" t="s">
        <v>128</v>
      </c>
      <c r="B35" s="158">
        <v>1</v>
      </c>
      <c r="C35" s="159" t="s">
        <v>138</v>
      </c>
    </row>
    <row r="36" spans="1:3" x14ac:dyDescent="0.15">
      <c r="A36" s="163" t="s">
        <v>128</v>
      </c>
      <c r="B36" s="158">
        <v>2</v>
      </c>
      <c r="C36" s="159" t="s">
        <v>138</v>
      </c>
    </row>
    <row r="37" spans="1:3" x14ac:dyDescent="0.15">
      <c r="A37" s="163" t="s">
        <v>128</v>
      </c>
      <c r="B37" s="158">
        <v>3</v>
      </c>
      <c r="C37" s="159" t="s">
        <v>138</v>
      </c>
    </row>
    <row r="38" spans="1:3" x14ac:dyDescent="0.15">
      <c r="A38" s="161" t="s">
        <v>129</v>
      </c>
      <c r="B38" s="162">
        <v>1</v>
      </c>
      <c r="C38" s="160" t="s">
        <v>138</v>
      </c>
    </row>
    <row r="39" spans="1:3" x14ac:dyDescent="0.15">
      <c r="A39" s="161" t="s">
        <v>129</v>
      </c>
      <c r="B39" s="162">
        <v>2</v>
      </c>
      <c r="C39" s="160" t="s">
        <v>138</v>
      </c>
    </row>
    <row r="40" spans="1:3" x14ac:dyDescent="0.15">
      <c r="A40" s="161" t="s">
        <v>129</v>
      </c>
      <c r="B40" s="162">
        <v>3</v>
      </c>
      <c r="C40" s="160" t="s">
        <v>138</v>
      </c>
    </row>
    <row r="41" spans="1:3" x14ac:dyDescent="0.15">
      <c r="A41" s="163" t="s">
        <v>130</v>
      </c>
      <c r="B41" s="158">
        <v>1</v>
      </c>
      <c r="C41" s="159" t="s">
        <v>138</v>
      </c>
    </row>
    <row r="42" spans="1:3" x14ac:dyDescent="0.15">
      <c r="A42" s="163" t="s">
        <v>130</v>
      </c>
      <c r="B42" s="158">
        <v>2</v>
      </c>
      <c r="C42" s="159" t="s">
        <v>138</v>
      </c>
    </row>
    <row r="43" spans="1:3" x14ac:dyDescent="0.15">
      <c r="A43" s="163" t="s">
        <v>130</v>
      </c>
      <c r="B43" s="158">
        <v>3</v>
      </c>
      <c r="C43" s="159" t="s">
        <v>138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表紙</vt:lpstr>
      <vt:lpstr>大会要項</vt:lpstr>
      <vt:lpstr>予選ﾘｰｸﾞ・決勝ﾄｰﾅﾒﾝﾄ</vt:lpstr>
      <vt:lpstr>ﾀｲﾑｽｹｼﾞｭｰﾙ</vt:lpstr>
      <vt:lpstr>地図</vt:lpstr>
      <vt:lpstr>グランド配置図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2022-10-20T22:03:45Z</cp:lastPrinted>
  <dcterms:created xsi:type="dcterms:W3CDTF">2006-09-16T05:46:34Z</dcterms:created>
  <dcterms:modified xsi:type="dcterms:W3CDTF">2022-11-01T11:48:05Z</dcterms:modified>
</cp:coreProperties>
</file>